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Heinz\OneDrive\Corona R - Zahlen bis 21.12.2020\Desktop\"/>
    </mc:Choice>
  </mc:AlternateContent>
  <xr:revisionPtr revIDLastSave="0" documentId="13_ncr:1_{4315E757-A4ED-4CB1-BAA0-84D016FB48F5}" xr6:coauthVersionLast="47" xr6:coauthVersionMax="47" xr10:uidLastSave="{00000000-0000-0000-0000-000000000000}"/>
  <bookViews>
    <workbookView xWindow="-96" yWindow="-96" windowWidth="23232" windowHeight="13872" tabRatio="875" xr2:uid="{40A541F9-D387-4990-A033-42BC3308B7CF}"/>
  </bookViews>
  <sheets>
    <sheet name="WORUM ES GEHT" sheetId="6" r:id="rId1"/>
    <sheet name="TEXTEINGABE" sheetId="1" r:id="rId2"/>
    <sheet name="SCHLÜSSEL KOPIEREN + VERSENDEN" sheetId="2" r:id="rId3"/>
    <sheet name="ERHALTENEN SCHLÜSSEL EINFÜGEN" sheetId="3" r:id="rId4"/>
    <sheet name="ENTSCHLÜSSELUNG " sheetId="5" r:id="rId5"/>
  </sheets>
  <definedNames>
    <definedName name="_xlnm.Print_Area" localSheetId="0">'WORUM ES GEHT'!$A$1:$X$44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1" l="1"/>
  <c r="Q1" i="2"/>
  <c r="Q2" i="2"/>
  <c r="Q3" i="2"/>
  <c r="Q4" i="2"/>
  <c r="Q5" i="2"/>
  <c r="Q6" i="2"/>
  <c r="Q7" i="2"/>
  <c r="Q8" i="2"/>
  <c r="Q9" i="2"/>
  <c r="Q10" i="2"/>
  <c r="Q11" i="2"/>
  <c r="Q12" i="2"/>
  <c r="Q13" i="2"/>
  <c r="Q14" i="2"/>
  <c r="Q15" i="2"/>
  <c r="Q16" i="2"/>
  <c r="Q17" i="2"/>
  <c r="Q18" i="2"/>
  <c r="Q19" i="2"/>
  <c r="Q20" i="2"/>
  <c r="Q21" i="2"/>
  <c r="Q22" i="2"/>
  <c r="Q23" i="2"/>
  <c r="Q24" i="2"/>
  <c r="Q25" i="2"/>
  <c r="Q26" i="2"/>
  <c r="G24" i="1"/>
  <c r="G29" i="1"/>
  <c r="G16" i="1"/>
  <c r="G35" i="1"/>
  <c r="G28" i="1"/>
  <c r="G22" i="1"/>
  <c r="G34" i="1"/>
  <c r="G33" i="1"/>
  <c r="G17" i="1"/>
  <c r="G13" i="1"/>
  <c r="G30" i="1"/>
  <c r="G23" i="1"/>
  <c r="G26" i="1"/>
  <c r="G21" i="1"/>
  <c r="G32" i="1"/>
  <c r="G12" i="1"/>
  <c r="G20" i="1"/>
  <c r="G15" i="1"/>
  <c r="G25" i="1"/>
  <c r="G18" i="1"/>
  <c r="G19" i="1"/>
  <c r="G31" i="1"/>
  <c r="G14" i="1"/>
  <c r="P13" i="2" l="1"/>
  <c r="P8" i="2"/>
  <c r="P20" i="2"/>
  <c r="P12" i="2"/>
  <c r="P9" i="2"/>
  <c r="P26" i="2"/>
  <c r="P19" i="2"/>
  <c r="P17" i="2"/>
  <c r="P18" i="2"/>
  <c r="P3" i="2"/>
  <c r="P14" i="2"/>
  <c r="P23" i="2"/>
  <c r="P11" i="2"/>
  <c r="P10" i="2"/>
  <c r="P5" i="2"/>
  <c r="P16" i="2"/>
  <c r="P15" i="2"/>
  <c r="P6" i="2"/>
  <c r="P24" i="2"/>
  <c r="P2" i="2"/>
  <c r="P1" i="2"/>
  <c r="P25" i="2"/>
  <c r="P21" i="2"/>
  <c r="P4" i="2"/>
  <c r="P22" i="2"/>
  <c r="P7" i="2"/>
  <c r="K51" i="1"/>
  <c r="L51" i="1"/>
  <c r="L52" i="1" s="1"/>
  <c r="M51" i="1"/>
  <c r="M70" i="1" s="1"/>
  <c r="N51" i="1"/>
  <c r="N70" i="1" s="1"/>
  <c r="O51" i="1"/>
  <c r="O58" i="1" s="1"/>
  <c r="P51" i="1"/>
  <c r="Q51" i="1"/>
  <c r="R51" i="1"/>
  <c r="R82" i="1" s="1"/>
  <c r="S51" i="1"/>
  <c r="T51" i="1"/>
  <c r="U51" i="1"/>
  <c r="V51" i="1"/>
  <c r="W51" i="1"/>
  <c r="W83" i="1" s="1"/>
  <c r="X51" i="1"/>
  <c r="Y51" i="1"/>
  <c r="P54" i="2"/>
  <c r="A54" i="2" s="1"/>
  <c r="A79" i="2" s="1"/>
  <c r="P55" i="2"/>
  <c r="A55" i="2" s="1"/>
  <c r="A80" i="2" s="1"/>
  <c r="P56" i="2"/>
  <c r="A56" i="2" s="1"/>
  <c r="A81" i="2" s="1"/>
  <c r="P57" i="2"/>
  <c r="A57" i="2" s="1"/>
  <c r="A82" i="2" s="1"/>
  <c r="P58" i="2"/>
  <c r="A58" i="2" s="1"/>
  <c r="A83" i="2" s="1"/>
  <c r="P59" i="2"/>
  <c r="A59" i="2" s="1"/>
  <c r="A84" i="2" s="1"/>
  <c r="P60" i="2"/>
  <c r="A60" i="2" s="1"/>
  <c r="A85" i="2" s="1"/>
  <c r="P61" i="2"/>
  <c r="A61" i="2" s="1"/>
  <c r="A86" i="2" s="1"/>
  <c r="P62" i="2"/>
  <c r="A62" i="2" s="1"/>
  <c r="A87" i="2" s="1"/>
  <c r="P63" i="2"/>
  <c r="A63" i="2" s="1"/>
  <c r="A88" i="2" s="1"/>
  <c r="P79" i="2"/>
  <c r="B59" i="2" s="1"/>
  <c r="B84" i="2" s="1"/>
  <c r="P99" i="2"/>
  <c r="C59" i="2" s="1"/>
  <c r="C84" i="2" s="1"/>
  <c r="P119" i="2"/>
  <c r="D59" i="2" s="1"/>
  <c r="D84" i="2" s="1"/>
  <c r="P139" i="2"/>
  <c r="E59" i="2" s="1"/>
  <c r="E84" i="2" s="1"/>
  <c r="P159" i="2"/>
  <c r="F59" i="2" s="1"/>
  <c r="F84" i="2" s="1"/>
  <c r="P179" i="2"/>
  <c r="G59" i="2" s="1"/>
  <c r="G84" i="2" s="1"/>
  <c r="P199" i="2"/>
  <c r="H59" i="2" s="1"/>
  <c r="H84" i="2" s="1"/>
  <c r="P219" i="2"/>
  <c r="I59" i="2" s="1"/>
  <c r="I84" i="2" s="1"/>
  <c r="P239" i="2"/>
  <c r="J59" i="2" s="1"/>
  <c r="J84" i="2" s="1"/>
  <c r="P259" i="2"/>
  <c r="K59" i="2" s="1"/>
  <c r="K84" i="2" s="1"/>
  <c r="P279" i="2"/>
  <c r="L59" i="2" s="1"/>
  <c r="L84" i="2" s="1"/>
  <c r="P299" i="2"/>
  <c r="M59" i="2" s="1"/>
  <c r="M84" i="2" s="1"/>
  <c r="P319" i="2"/>
  <c r="N59" i="2" s="1"/>
  <c r="N84" i="2" s="1"/>
  <c r="P339" i="2"/>
  <c r="O59" i="2" s="1"/>
  <c r="O84" i="2" s="1"/>
  <c r="P80" i="2"/>
  <c r="B60" i="2" s="1"/>
  <c r="B85" i="2" s="1"/>
  <c r="P100" i="2"/>
  <c r="C60" i="2" s="1"/>
  <c r="C85" i="2" s="1"/>
  <c r="P120" i="2"/>
  <c r="D60" i="2" s="1"/>
  <c r="D85" i="2" s="1"/>
  <c r="P140" i="2"/>
  <c r="E60" i="2" s="1"/>
  <c r="E85" i="2" s="1"/>
  <c r="P160" i="2"/>
  <c r="F60" i="2" s="1"/>
  <c r="F85" i="2" s="1"/>
  <c r="P180" i="2"/>
  <c r="G60" i="2" s="1"/>
  <c r="G85" i="2" s="1"/>
  <c r="P200" i="2"/>
  <c r="H60" i="2" s="1"/>
  <c r="H85" i="2" s="1"/>
  <c r="P220" i="2"/>
  <c r="I60" i="2" s="1"/>
  <c r="I85" i="2" s="1"/>
  <c r="P240" i="2"/>
  <c r="J60" i="2" s="1"/>
  <c r="J85" i="2" s="1"/>
  <c r="P260" i="2"/>
  <c r="K60" i="2" s="1"/>
  <c r="K85" i="2" s="1"/>
  <c r="P280" i="2"/>
  <c r="L60" i="2" s="1"/>
  <c r="L85" i="2" s="1"/>
  <c r="P300" i="2"/>
  <c r="M60" i="2" s="1"/>
  <c r="M85" i="2" s="1"/>
  <c r="P320" i="2"/>
  <c r="N60" i="2" s="1"/>
  <c r="N85" i="2" s="1"/>
  <c r="P340" i="2"/>
  <c r="O60" i="2" s="1"/>
  <c r="O85" i="2" s="1"/>
  <c r="P81" i="2"/>
  <c r="B61" i="2" s="1"/>
  <c r="B86" i="2" s="1"/>
  <c r="P101" i="2"/>
  <c r="C61" i="2" s="1"/>
  <c r="C86" i="2" s="1"/>
  <c r="P121" i="2"/>
  <c r="D61" i="2" s="1"/>
  <c r="D86" i="2" s="1"/>
  <c r="P141" i="2"/>
  <c r="E61" i="2" s="1"/>
  <c r="E86" i="2" s="1"/>
  <c r="P161" i="2"/>
  <c r="F61" i="2" s="1"/>
  <c r="F86" i="2" s="1"/>
  <c r="P181" i="2"/>
  <c r="G61" i="2" s="1"/>
  <c r="G86" i="2" s="1"/>
  <c r="P201" i="2"/>
  <c r="H61" i="2" s="1"/>
  <c r="H86" i="2" s="1"/>
  <c r="P221" i="2"/>
  <c r="I61" i="2" s="1"/>
  <c r="I86" i="2" s="1"/>
  <c r="P241" i="2"/>
  <c r="J61" i="2" s="1"/>
  <c r="J86" i="2" s="1"/>
  <c r="P261" i="2"/>
  <c r="K61" i="2" s="1"/>
  <c r="K86" i="2" s="1"/>
  <c r="P281" i="2"/>
  <c r="L61" i="2" s="1"/>
  <c r="L86" i="2" s="1"/>
  <c r="P301" i="2"/>
  <c r="M61" i="2" s="1"/>
  <c r="M86" i="2" s="1"/>
  <c r="P321" i="2"/>
  <c r="N61" i="2" s="1"/>
  <c r="N86" i="2" s="1"/>
  <c r="P341" i="2"/>
  <c r="O61" i="2" s="1"/>
  <c r="O86" i="2" s="1"/>
  <c r="P82" i="2"/>
  <c r="B62" i="2" s="1"/>
  <c r="B87" i="2" s="1"/>
  <c r="P102" i="2"/>
  <c r="C62" i="2" s="1"/>
  <c r="C87" i="2" s="1"/>
  <c r="P122" i="2"/>
  <c r="D62" i="2" s="1"/>
  <c r="D87" i="2" s="1"/>
  <c r="P142" i="2"/>
  <c r="E62" i="2" s="1"/>
  <c r="E87" i="2" s="1"/>
  <c r="P162" i="2"/>
  <c r="F62" i="2" s="1"/>
  <c r="F87" i="2" s="1"/>
  <c r="P182" i="2"/>
  <c r="G62" i="2" s="1"/>
  <c r="G87" i="2" s="1"/>
  <c r="P202" i="2"/>
  <c r="H62" i="2" s="1"/>
  <c r="H87" i="2" s="1"/>
  <c r="P222" i="2"/>
  <c r="I62" i="2" s="1"/>
  <c r="I87" i="2" s="1"/>
  <c r="P242" i="2"/>
  <c r="J62" i="2" s="1"/>
  <c r="J87" i="2" s="1"/>
  <c r="P262" i="2"/>
  <c r="K62" i="2" s="1"/>
  <c r="K87" i="2" s="1"/>
  <c r="P282" i="2"/>
  <c r="L62" i="2" s="1"/>
  <c r="L87" i="2" s="1"/>
  <c r="P302" i="2"/>
  <c r="M62" i="2" s="1"/>
  <c r="M87" i="2" s="1"/>
  <c r="P322" i="2"/>
  <c r="N62" i="2" s="1"/>
  <c r="N87" i="2" s="1"/>
  <c r="P342" i="2"/>
  <c r="O62" i="2" s="1"/>
  <c r="O87" i="2" s="1"/>
  <c r="P83" i="2"/>
  <c r="B63" i="2" s="1"/>
  <c r="B88" i="2" s="1"/>
  <c r="P103" i="2"/>
  <c r="C63" i="2" s="1"/>
  <c r="C88" i="2" s="1"/>
  <c r="P123" i="2"/>
  <c r="D63" i="2" s="1"/>
  <c r="D88" i="2" s="1"/>
  <c r="P143" i="2"/>
  <c r="E63" i="2" s="1"/>
  <c r="E88" i="2" s="1"/>
  <c r="P163" i="2"/>
  <c r="F63" i="2" s="1"/>
  <c r="F88" i="2" s="1"/>
  <c r="P183" i="2"/>
  <c r="G63" i="2" s="1"/>
  <c r="G88" i="2" s="1"/>
  <c r="P203" i="2"/>
  <c r="H63" i="2" s="1"/>
  <c r="H88" i="2" s="1"/>
  <c r="P223" i="2"/>
  <c r="I63" i="2" s="1"/>
  <c r="I88" i="2" s="1"/>
  <c r="P243" i="2"/>
  <c r="J63" i="2" s="1"/>
  <c r="J88" i="2" s="1"/>
  <c r="P263" i="2"/>
  <c r="K63" i="2" s="1"/>
  <c r="K88" i="2" s="1"/>
  <c r="P283" i="2"/>
  <c r="L63" i="2" s="1"/>
  <c r="L88" i="2" s="1"/>
  <c r="P303" i="2"/>
  <c r="M63" i="2" s="1"/>
  <c r="M88" i="2" s="1"/>
  <c r="P323" i="2"/>
  <c r="N63" i="2" s="1"/>
  <c r="N88" i="2" s="1"/>
  <c r="P343" i="2"/>
  <c r="O63" i="2" s="1"/>
  <c r="O88" i="2" s="1"/>
  <c r="P338" i="2"/>
  <c r="O58" i="2" s="1"/>
  <c r="O83" i="2" s="1"/>
  <c r="P318" i="2"/>
  <c r="N58" i="2" s="1"/>
  <c r="N83" i="2" s="1"/>
  <c r="P298" i="2"/>
  <c r="M58" i="2" s="1"/>
  <c r="M83" i="2" s="1"/>
  <c r="P278" i="2"/>
  <c r="L58" i="2" s="1"/>
  <c r="L83" i="2" s="1"/>
  <c r="P258" i="2"/>
  <c r="K58" i="2" s="1"/>
  <c r="K83" i="2" s="1"/>
  <c r="P238" i="2"/>
  <c r="J58" i="2" s="1"/>
  <c r="J83" i="2" s="1"/>
  <c r="P218" i="2"/>
  <c r="I58" i="2" s="1"/>
  <c r="I83" i="2" s="1"/>
  <c r="P198" i="2"/>
  <c r="H58" i="2" s="1"/>
  <c r="H83" i="2" s="1"/>
  <c r="P178" i="2"/>
  <c r="G58" i="2" s="1"/>
  <c r="G83" i="2" s="1"/>
  <c r="P158" i="2"/>
  <c r="F58" i="2" s="1"/>
  <c r="F83" i="2" s="1"/>
  <c r="P138" i="2"/>
  <c r="E58" i="2" s="1"/>
  <c r="E83" i="2" s="1"/>
  <c r="P118" i="2"/>
  <c r="D58" i="2" s="1"/>
  <c r="D83" i="2" s="1"/>
  <c r="P98" i="2"/>
  <c r="C58" i="2" s="1"/>
  <c r="C83" i="2" s="1"/>
  <c r="P78" i="2"/>
  <c r="B58" i="2" s="1"/>
  <c r="B83" i="2" s="1"/>
  <c r="P337" i="2"/>
  <c r="O57" i="2" s="1"/>
  <c r="O82" i="2" s="1"/>
  <c r="P317" i="2"/>
  <c r="N57" i="2" s="1"/>
  <c r="N82" i="2" s="1"/>
  <c r="P297" i="2"/>
  <c r="M57" i="2" s="1"/>
  <c r="M82" i="2" s="1"/>
  <c r="P277" i="2"/>
  <c r="L57" i="2" s="1"/>
  <c r="L82" i="2" s="1"/>
  <c r="P257" i="2"/>
  <c r="K57" i="2" s="1"/>
  <c r="K82" i="2" s="1"/>
  <c r="P237" i="2"/>
  <c r="J57" i="2" s="1"/>
  <c r="J82" i="2" s="1"/>
  <c r="P217" i="2"/>
  <c r="I57" i="2" s="1"/>
  <c r="I82" i="2" s="1"/>
  <c r="P197" i="2"/>
  <c r="H57" i="2" s="1"/>
  <c r="H82" i="2" s="1"/>
  <c r="P177" i="2"/>
  <c r="G57" i="2" s="1"/>
  <c r="G82" i="2" s="1"/>
  <c r="P157" i="2"/>
  <c r="F57" i="2" s="1"/>
  <c r="F82" i="2" s="1"/>
  <c r="P137" i="2"/>
  <c r="E57" i="2" s="1"/>
  <c r="E82" i="2" s="1"/>
  <c r="P117" i="2"/>
  <c r="D57" i="2" s="1"/>
  <c r="D82" i="2" s="1"/>
  <c r="P97" i="2"/>
  <c r="C57" i="2" s="1"/>
  <c r="C82" i="2" s="1"/>
  <c r="P77" i="2"/>
  <c r="B57" i="2" s="1"/>
  <c r="B82" i="2" s="1"/>
  <c r="P336" i="2"/>
  <c r="O56" i="2" s="1"/>
  <c r="O81" i="2" s="1"/>
  <c r="P316" i="2"/>
  <c r="N56" i="2" s="1"/>
  <c r="N81" i="2" s="1"/>
  <c r="P296" i="2"/>
  <c r="M56" i="2" s="1"/>
  <c r="M81" i="2" s="1"/>
  <c r="P276" i="2"/>
  <c r="L56" i="2" s="1"/>
  <c r="L81" i="2" s="1"/>
  <c r="P256" i="2"/>
  <c r="K56" i="2" s="1"/>
  <c r="K81" i="2" s="1"/>
  <c r="P236" i="2"/>
  <c r="J56" i="2" s="1"/>
  <c r="J81" i="2" s="1"/>
  <c r="P216" i="2"/>
  <c r="I56" i="2" s="1"/>
  <c r="I81" i="2" s="1"/>
  <c r="P196" i="2"/>
  <c r="H56" i="2" s="1"/>
  <c r="H81" i="2" s="1"/>
  <c r="P176" i="2"/>
  <c r="G56" i="2" s="1"/>
  <c r="G81" i="2" s="1"/>
  <c r="P156" i="2"/>
  <c r="F56" i="2" s="1"/>
  <c r="F81" i="2" s="1"/>
  <c r="P136" i="2"/>
  <c r="E56" i="2" s="1"/>
  <c r="E81" i="2" s="1"/>
  <c r="P116" i="2"/>
  <c r="D56" i="2" s="1"/>
  <c r="D81" i="2" s="1"/>
  <c r="P96" i="2"/>
  <c r="C56" i="2" s="1"/>
  <c r="C81" i="2" s="1"/>
  <c r="P76" i="2"/>
  <c r="B56" i="2" s="1"/>
  <c r="B81" i="2" s="1"/>
  <c r="P335" i="2"/>
  <c r="O55" i="2" s="1"/>
  <c r="O80" i="2" s="1"/>
  <c r="P315" i="2"/>
  <c r="N55" i="2" s="1"/>
  <c r="N80" i="2" s="1"/>
  <c r="P295" i="2"/>
  <c r="M55" i="2" s="1"/>
  <c r="M80" i="2" s="1"/>
  <c r="P275" i="2"/>
  <c r="L55" i="2" s="1"/>
  <c r="L80" i="2" s="1"/>
  <c r="P255" i="2"/>
  <c r="K55" i="2" s="1"/>
  <c r="K80" i="2" s="1"/>
  <c r="P235" i="2"/>
  <c r="J55" i="2" s="1"/>
  <c r="J80" i="2" s="1"/>
  <c r="P215" i="2"/>
  <c r="I55" i="2" s="1"/>
  <c r="I80" i="2" s="1"/>
  <c r="P195" i="2"/>
  <c r="H55" i="2" s="1"/>
  <c r="H80" i="2" s="1"/>
  <c r="P175" i="2"/>
  <c r="G55" i="2" s="1"/>
  <c r="G80" i="2" s="1"/>
  <c r="P155" i="2"/>
  <c r="F55" i="2" s="1"/>
  <c r="F80" i="2" s="1"/>
  <c r="P135" i="2"/>
  <c r="E55" i="2" s="1"/>
  <c r="E80" i="2" s="1"/>
  <c r="P334" i="2"/>
  <c r="O54" i="2" s="1"/>
  <c r="O79" i="2" s="1"/>
  <c r="P314" i="2"/>
  <c r="N54" i="2" s="1"/>
  <c r="N79" i="2" s="1"/>
  <c r="P294" i="2"/>
  <c r="M54" i="2" s="1"/>
  <c r="M79" i="2" s="1"/>
  <c r="P274" i="2"/>
  <c r="L54" i="2" s="1"/>
  <c r="L79" i="2" s="1"/>
  <c r="P254" i="2"/>
  <c r="K54" i="2" s="1"/>
  <c r="K79" i="2" s="1"/>
  <c r="P234" i="2"/>
  <c r="J54" i="2" s="1"/>
  <c r="J79" i="2" s="1"/>
  <c r="P214" i="2"/>
  <c r="I54" i="2" s="1"/>
  <c r="I79" i="2" s="1"/>
  <c r="P194" i="2"/>
  <c r="H54" i="2" s="1"/>
  <c r="H79" i="2" s="1"/>
  <c r="P174" i="2"/>
  <c r="G54" i="2" s="1"/>
  <c r="G79" i="2" s="1"/>
  <c r="P154" i="2"/>
  <c r="F54" i="2" s="1"/>
  <c r="F79" i="2" s="1"/>
  <c r="P134" i="2"/>
  <c r="E54" i="2" s="1"/>
  <c r="E79" i="2" s="1"/>
  <c r="P114" i="2"/>
  <c r="D54" i="2" s="1"/>
  <c r="D79" i="2" s="1"/>
  <c r="P94" i="2"/>
  <c r="C54" i="2" s="1"/>
  <c r="C79" i="2" s="1"/>
  <c r="P115" i="2"/>
  <c r="D55" i="2" s="1"/>
  <c r="D80" i="2" s="1"/>
  <c r="P75" i="2"/>
  <c r="B55" i="2" s="1"/>
  <c r="B80" i="2" s="1"/>
  <c r="P95" i="2"/>
  <c r="C55" i="2" s="1"/>
  <c r="C80" i="2" s="1"/>
  <c r="P74" i="2"/>
  <c r="B54" i="2" s="1"/>
  <c r="B79" i="2" s="1"/>
  <c r="M10" i="1"/>
  <c r="M35" i="1" s="1"/>
  <c r="N10" i="1"/>
  <c r="N14" i="1" s="1"/>
  <c r="O10" i="1"/>
  <c r="O27" i="1" s="1"/>
  <c r="P10" i="1"/>
  <c r="P36" i="1" s="1"/>
  <c r="Q10" i="1"/>
  <c r="Q41" i="1" s="1"/>
  <c r="R10" i="1"/>
  <c r="R22" i="1" s="1"/>
  <c r="S10" i="1"/>
  <c r="S12" i="1" s="1"/>
  <c r="T10" i="1"/>
  <c r="T24" i="1" s="1"/>
  <c r="U10" i="1"/>
  <c r="U38" i="1" s="1"/>
  <c r="V10" i="1"/>
  <c r="V33" i="1" s="1"/>
  <c r="W10" i="1"/>
  <c r="W23" i="1" s="1"/>
  <c r="X10" i="1"/>
  <c r="X26" i="1" s="1"/>
  <c r="Y10" i="1"/>
  <c r="Y19" i="1" s="1"/>
  <c r="AB10" i="1"/>
  <c r="AB18" i="1" s="1"/>
  <c r="AC10" i="1"/>
  <c r="AC45" i="1" s="1"/>
  <c r="AD10" i="1"/>
  <c r="AE10" i="1"/>
  <c r="AE36" i="1" s="1"/>
  <c r="AF10" i="1"/>
  <c r="AF18" i="1" s="1"/>
  <c r="AG10" i="1"/>
  <c r="AG43" i="1" s="1"/>
  <c r="AH10" i="1"/>
  <c r="AH18" i="1" s="1"/>
  <c r="AI10" i="1"/>
  <c r="AI22" i="1" s="1"/>
  <c r="AJ10" i="1"/>
  <c r="AJ40" i="1" s="1"/>
  <c r="AK10" i="1"/>
  <c r="AK46" i="1" s="1"/>
  <c r="AL10" i="1"/>
  <c r="AM10" i="1"/>
  <c r="AM30" i="1" s="1"/>
  <c r="AN10" i="1"/>
  <c r="AN17" i="1" s="1"/>
  <c r="AQ10" i="1"/>
  <c r="AQ35" i="1" s="1"/>
  <c r="AR10" i="1"/>
  <c r="AR40" i="1" s="1"/>
  <c r="AS10" i="1"/>
  <c r="AT10" i="1"/>
  <c r="AT28" i="1" s="1"/>
  <c r="AU10" i="1"/>
  <c r="AU38" i="1" s="1"/>
  <c r="AV10" i="1"/>
  <c r="AW10" i="1"/>
  <c r="AW14" i="1" s="1"/>
  <c r="AX10" i="1"/>
  <c r="AX41" i="1" s="1"/>
  <c r="AY10" i="1"/>
  <c r="AY16" i="1" s="1"/>
  <c r="AZ10" i="1"/>
  <c r="AZ24" i="1" s="1"/>
  <c r="BA10" i="1"/>
  <c r="BA33" i="1" s="1"/>
  <c r="BB10" i="1"/>
  <c r="BC10" i="1"/>
  <c r="BC12" i="1" s="1"/>
  <c r="BF10" i="1"/>
  <c r="BG10" i="1"/>
  <c r="BH10" i="1"/>
  <c r="BH35" i="1" s="1"/>
  <c r="BI10" i="1"/>
  <c r="BJ10" i="1"/>
  <c r="BJ31" i="1" s="1"/>
  <c r="BK10" i="1"/>
  <c r="BK14" i="1" s="1"/>
  <c r="BL10" i="1"/>
  <c r="BL18" i="1" s="1"/>
  <c r="BM10" i="1"/>
  <c r="BM31" i="1" s="1"/>
  <c r="BN10" i="1"/>
  <c r="BO10" i="1"/>
  <c r="BO46" i="1" s="1"/>
  <c r="BP10" i="1"/>
  <c r="BP39" i="1" s="1"/>
  <c r="BQ10" i="1"/>
  <c r="BQ38" i="1" s="1"/>
  <c r="BR10" i="1"/>
  <c r="BR30" i="1" s="1"/>
  <c r="BU10" i="1"/>
  <c r="BV10" i="1"/>
  <c r="BV38" i="1" s="1"/>
  <c r="BW10" i="1"/>
  <c r="BW12" i="1" s="1"/>
  <c r="BX10" i="1"/>
  <c r="BY10" i="1"/>
  <c r="BY31" i="1" s="1"/>
  <c r="BZ10" i="1"/>
  <c r="BZ32" i="1" s="1"/>
  <c r="CA10" i="1"/>
  <c r="CB10" i="1"/>
  <c r="CB34" i="1" s="1"/>
  <c r="CC10" i="1"/>
  <c r="CC17" i="1" s="1"/>
  <c r="CD10" i="1"/>
  <c r="CD22" i="1" s="1"/>
  <c r="CE10" i="1"/>
  <c r="CE28" i="1" s="1"/>
  <c r="CF10" i="1"/>
  <c r="CG10" i="1"/>
  <c r="CG34" i="1" s="1"/>
  <c r="CJ10" i="1"/>
  <c r="CJ30" i="1" s="1"/>
  <c r="CK10" i="1"/>
  <c r="CK47" i="1" s="1"/>
  <c r="CL10" i="1"/>
  <c r="CL17" i="1" s="1"/>
  <c r="CM10" i="1"/>
  <c r="CM15" i="1" s="1"/>
  <c r="CN10" i="1"/>
  <c r="CN29" i="1" s="1"/>
  <c r="CO10" i="1"/>
  <c r="CO29" i="1" s="1"/>
  <c r="CP10" i="1"/>
  <c r="CQ10" i="1"/>
  <c r="CR10" i="1"/>
  <c r="CR28" i="1" s="1"/>
  <c r="CS10" i="1"/>
  <c r="CS35" i="1" s="1"/>
  <c r="CT10" i="1"/>
  <c r="CT11" i="1" s="1"/>
  <c r="CU10" i="1"/>
  <c r="CU11" i="1" s="1"/>
  <c r="CV10" i="1"/>
  <c r="CV18" i="1" s="1"/>
  <c r="CY10" i="1"/>
  <c r="CY30" i="1" s="1"/>
  <c r="CZ10" i="1"/>
  <c r="DA10" i="1"/>
  <c r="DA41" i="1" s="1"/>
  <c r="DB10" i="1"/>
  <c r="DB45" i="1" s="1"/>
  <c r="DC10" i="1"/>
  <c r="DC11" i="1" s="1"/>
  <c r="DD10" i="1"/>
  <c r="DD38" i="1" s="1"/>
  <c r="DE10" i="1"/>
  <c r="DE36" i="1" s="1"/>
  <c r="DF10" i="1"/>
  <c r="DG10" i="1"/>
  <c r="DG38" i="1" s="1"/>
  <c r="DH10" i="1"/>
  <c r="DI10" i="1"/>
  <c r="DI15" i="1" s="1"/>
  <c r="DJ10" i="1"/>
  <c r="DJ12" i="1" s="1"/>
  <c r="DK10" i="1"/>
  <c r="DK39" i="1" s="1"/>
  <c r="DN10" i="1"/>
  <c r="DN41" i="1" s="1"/>
  <c r="DO10" i="1"/>
  <c r="DO21" i="1" s="1"/>
  <c r="DP10" i="1"/>
  <c r="DP47" i="1" s="1"/>
  <c r="DQ10" i="1"/>
  <c r="DQ43" i="1" s="1"/>
  <c r="DR10" i="1"/>
  <c r="DS10" i="1"/>
  <c r="DT10" i="1"/>
  <c r="DT46" i="1" s="1"/>
  <c r="DU10" i="1"/>
  <c r="DU36" i="1" s="1"/>
  <c r="DV10" i="1"/>
  <c r="DV16" i="1" s="1"/>
  <c r="DW10" i="1"/>
  <c r="DW43" i="1" s="1"/>
  <c r="DX10" i="1"/>
  <c r="DX36" i="1" s="1"/>
  <c r="DY10" i="1"/>
  <c r="DY45" i="1" s="1"/>
  <c r="DZ10" i="1"/>
  <c r="EC10" i="1"/>
  <c r="ED10" i="1"/>
  <c r="ED20" i="1" s="1"/>
  <c r="EE10" i="1"/>
  <c r="EF10" i="1"/>
  <c r="EF22" i="1" s="1"/>
  <c r="EG10" i="1"/>
  <c r="EG14" i="1" s="1"/>
  <c r="EH10" i="1"/>
  <c r="EH34" i="1" s="1"/>
  <c r="EI10" i="1"/>
  <c r="EI28" i="1" s="1"/>
  <c r="EJ10" i="1"/>
  <c r="EK10" i="1"/>
  <c r="EL10" i="1"/>
  <c r="EL45" i="1" s="1"/>
  <c r="EM10" i="1"/>
  <c r="EN10" i="1"/>
  <c r="EN36" i="1" s="1"/>
  <c r="EO10" i="1"/>
  <c r="ER10" i="1"/>
  <c r="ER40" i="1" s="1"/>
  <c r="ES10" i="1"/>
  <c r="ES45" i="1" s="1"/>
  <c r="ET10" i="1"/>
  <c r="EU10" i="1"/>
  <c r="EV10" i="1"/>
  <c r="EV45" i="1" s="1"/>
  <c r="EW10" i="1"/>
  <c r="EW39" i="1" s="1"/>
  <c r="EX10" i="1"/>
  <c r="EX11" i="1" s="1"/>
  <c r="EY10" i="1"/>
  <c r="EZ10" i="1"/>
  <c r="EZ44" i="1" s="1"/>
  <c r="FA10" i="1"/>
  <c r="FA35" i="1" s="1"/>
  <c r="FB10" i="1"/>
  <c r="FC10" i="1"/>
  <c r="FC40" i="1" s="1"/>
  <c r="FD10" i="1"/>
  <c r="FD46" i="1" s="1"/>
  <c r="FG10" i="1"/>
  <c r="FG11" i="1" s="1"/>
  <c r="FH10" i="1"/>
  <c r="FH12" i="1" s="1"/>
  <c r="FI10" i="1"/>
  <c r="FJ10" i="1"/>
  <c r="FK10" i="1"/>
  <c r="FK29" i="1" s="1"/>
  <c r="FL10" i="1"/>
  <c r="FM10" i="1"/>
  <c r="FM15" i="1" s="1"/>
  <c r="FN10" i="1"/>
  <c r="FN43" i="1" s="1"/>
  <c r="FO10" i="1"/>
  <c r="FP10" i="1"/>
  <c r="FP32" i="1" s="1"/>
  <c r="FQ10" i="1"/>
  <c r="FQ47" i="1" s="1"/>
  <c r="FR10" i="1"/>
  <c r="FR40" i="1" s="1"/>
  <c r="FS10" i="1"/>
  <c r="FS17" i="1" s="1"/>
  <c r="FV10" i="1"/>
  <c r="FW10" i="1"/>
  <c r="FW39" i="1" s="1"/>
  <c r="FX10" i="1"/>
  <c r="FX40" i="1" s="1"/>
  <c r="FY10" i="1"/>
  <c r="FY43" i="1" s="1"/>
  <c r="FZ10" i="1"/>
  <c r="FZ46" i="1" s="1"/>
  <c r="GA10" i="1"/>
  <c r="GA11" i="1" s="1"/>
  <c r="GB10" i="1"/>
  <c r="GB40" i="1" s="1"/>
  <c r="GC10" i="1"/>
  <c r="GC41" i="1" s="1"/>
  <c r="GD10" i="1"/>
  <c r="GE10" i="1"/>
  <c r="GE18" i="1" s="1"/>
  <c r="GF10" i="1"/>
  <c r="GF39" i="1" s="1"/>
  <c r="GG10" i="1"/>
  <c r="GG37" i="1" s="1"/>
  <c r="GH10" i="1"/>
  <c r="GH15" i="1" s="1"/>
  <c r="GK10" i="1"/>
  <c r="GL10" i="1"/>
  <c r="GL34" i="1" s="1"/>
  <c r="GM10" i="1"/>
  <c r="GM29" i="1" s="1"/>
  <c r="GN10" i="1"/>
  <c r="GO10" i="1"/>
  <c r="GP10" i="1"/>
  <c r="GP24" i="1" s="1"/>
  <c r="GQ10" i="1"/>
  <c r="GQ11" i="1" s="1"/>
  <c r="GR10" i="1"/>
  <c r="GR30" i="1" s="1"/>
  <c r="GS10" i="1"/>
  <c r="GT10" i="1"/>
  <c r="GT42" i="1" s="1"/>
  <c r="GU10" i="1"/>
  <c r="GV10" i="1"/>
  <c r="GW10" i="1"/>
  <c r="GW22" i="1" s="1"/>
  <c r="GZ10" i="1"/>
  <c r="GZ37" i="1" s="1"/>
  <c r="HA10" i="1"/>
  <c r="HA39" i="1" s="1"/>
  <c r="HB10" i="1"/>
  <c r="HB11" i="1" s="1"/>
  <c r="HC10" i="1"/>
  <c r="HC38" i="1" s="1"/>
  <c r="HD10" i="1"/>
  <c r="HE10" i="1"/>
  <c r="HE19" i="1" s="1"/>
  <c r="HF10" i="1"/>
  <c r="HF27" i="1" s="1"/>
  <c r="HG10" i="1"/>
  <c r="HG43" i="1" s="1"/>
  <c r="HH10" i="1"/>
  <c r="HH34" i="1" s="1"/>
  <c r="HI10" i="1"/>
  <c r="HJ10" i="1"/>
  <c r="HJ25" i="1" s="1"/>
  <c r="HK10" i="1"/>
  <c r="HL10" i="1"/>
  <c r="HL28" i="1" s="1"/>
  <c r="HO10" i="1"/>
  <c r="HO45" i="1" s="1"/>
  <c r="HP10" i="1"/>
  <c r="HQ10" i="1"/>
  <c r="HQ45" i="1" s="1"/>
  <c r="HR10" i="1"/>
  <c r="HS10" i="1"/>
  <c r="HT10" i="1"/>
  <c r="HT32" i="1" s="1"/>
  <c r="HU10" i="1"/>
  <c r="HV10" i="1"/>
  <c r="HV39" i="1" s="1"/>
  <c r="HW10" i="1"/>
  <c r="HW43" i="1" s="1"/>
  <c r="HX10" i="1"/>
  <c r="HY10" i="1"/>
  <c r="HZ10" i="1"/>
  <c r="IA10" i="1"/>
  <c r="ID10" i="1"/>
  <c r="IE10" i="1"/>
  <c r="IE12" i="1" s="1"/>
  <c r="IF10" i="1"/>
  <c r="IF41" i="1" s="1"/>
  <c r="IG10" i="1"/>
  <c r="IG43" i="1" s="1"/>
  <c r="IH10" i="1"/>
  <c r="II10" i="1"/>
  <c r="IJ10" i="1"/>
  <c r="IJ24" i="1" s="1"/>
  <c r="IK10" i="1"/>
  <c r="IK30" i="1" s="1"/>
  <c r="IL10" i="1"/>
  <c r="IM10" i="1"/>
  <c r="IM27" i="1" s="1"/>
  <c r="IN10" i="1"/>
  <c r="IN33" i="1" s="1"/>
  <c r="IO10" i="1"/>
  <c r="IP10" i="1"/>
  <c r="IS10" i="1"/>
  <c r="IT10" i="1"/>
  <c r="IU10" i="1"/>
  <c r="IV10" i="1"/>
  <c r="IW10" i="1"/>
  <c r="IW29" i="1" s="1"/>
  <c r="IX10" i="1"/>
  <c r="IX32" i="1" s="1"/>
  <c r="IY10" i="1"/>
  <c r="IZ10" i="1"/>
  <c r="JA10" i="1"/>
  <c r="JB10" i="1"/>
  <c r="JC10" i="1"/>
  <c r="JC27" i="1" s="1"/>
  <c r="JD10" i="1"/>
  <c r="JE10" i="1"/>
  <c r="JE42" i="1" s="1"/>
  <c r="JH10" i="1"/>
  <c r="JH45" i="1" s="1"/>
  <c r="JI10" i="1"/>
  <c r="JJ10" i="1"/>
  <c r="JK10" i="1"/>
  <c r="JK12" i="1" s="1"/>
  <c r="JL10" i="1"/>
  <c r="JM10" i="1"/>
  <c r="JN10" i="1"/>
  <c r="JN42" i="1" s="1"/>
  <c r="JO10" i="1"/>
  <c r="JO31" i="1" s="1"/>
  <c r="JP10" i="1"/>
  <c r="JP36" i="1" s="1"/>
  <c r="JQ10" i="1"/>
  <c r="JR10" i="1"/>
  <c r="JS10" i="1"/>
  <c r="JS47" i="1" s="1"/>
  <c r="JT10" i="1"/>
  <c r="JW10" i="1"/>
  <c r="JW22" i="1" s="1"/>
  <c r="JX10" i="1"/>
  <c r="JY10" i="1"/>
  <c r="JY34" i="1" s="1"/>
  <c r="JZ10" i="1"/>
  <c r="JZ44" i="1" s="1"/>
  <c r="KA10" i="1"/>
  <c r="KA29" i="1" s="1"/>
  <c r="KB10" i="1"/>
  <c r="KC10" i="1"/>
  <c r="KC33" i="1" s="1"/>
  <c r="KD10" i="1"/>
  <c r="KD30" i="1" s="1"/>
  <c r="KE10" i="1"/>
  <c r="KE35" i="1" s="1"/>
  <c r="KF10" i="1"/>
  <c r="KF28" i="1" s="1"/>
  <c r="KG10" i="1"/>
  <c r="KG43" i="1" s="1"/>
  <c r="KH10" i="1"/>
  <c r="KH35" i="1" s="1"/>
  <c r="KI10" i="1"/>
  <c r="KL10" i="1"/>
  <c r="KM10" i="1"/>
  <c r="KN10" i="1"/>
  <c r="KN36" i="1" s="1"/>
  <c r="KO10" i="1"/>
  <c r="KO18" i="1" s="1"/>
  <c r="KP10" i="1"/>
  <c r="KQ10" i="1"/>
  <c r="KQ42" i="1" s="1"/>
  <c r="KR10" i="1"/>
  <c r="KR42" i="1" s="1"/>
  <c r="KS10" i="1"/>
  <c r="KS38" i="1" s="1"/>
  <c r="KT10" i="1"/>
  <c r="KU10" i="1"/>
  <c r="KV10" i="1"/>
  <c r="KW10" i="1"/>
  <c r="KW45" i="1" s="1"/>
  <c r="KX10" i="1"/>
  <c r="AA10" i="1"/>
  <c r="AA25" i="1" s="1"/>
  <c r="AP10" i="1"/>
  <c r="AP41" i="1" s="1"/>
  <c r="BE10" i="1"/>
  <c r="BE39" i="1" s="1"/>
  <c r="BT10" i="1"/>
  <c r="CI10" i="1"/>
  <c r="CX10" i="1"/>
  <c r="CX32" i="1" s="1"/>
  <c r="DM10" i="1"/>
  <c r="DM33" i="1" s="1"/>
  <c r="EB10" i="1"/>
  <c r="EQ10" i="1"/>
  <c r="EQ11" i="1" s="1"/>
  <c r="FF10" i="1"/>
  <c r="FF11" i="1" s="1"/>
  <c r="FU10" i="1"/>
  <c r="FU17" i="1" s="1"/>
  <c r="GJ10" i="1"/>
  <c r="GY10" i="1"/>
  <c r="GY12" i="1" s="1"/>
  <c r="HN10" i="1"/>
  <c r="HN29" i="1" s="1"/>
  <c r="IC10" i="1"/>
  <c r="IC21" i="1" s="1"/>
  <c r="IR10" i="1"/>
  <c r="IR35" i="1" s="1"/>
  <c r="JG10" i="1"/>
  <c r="JV10" i="1"/>
  <c r="JV42" i="1" s="1"/>
  <c r="KK10" i="1"/>
  <c r="L10" i="1"/>
  <c r="Z10" i="1"/>
  <c r="Z38" i="1" s="1"/>
  <c r="AO10" i="1"/>
  <c r="AO30" i="1" s="1"/>
  <c r="BD10" i="1"/>
  <c r="BD18" i="1" s="1"/>
  <c r="BS10" i="1"/>
  <c r="CH10" i="1"/>
  <c r="CW10" i="1"/>
  <c r="CW39" i="1" s="1"/>
  <c r="DL10" i="1"/>
  <c r="DL46" i="1" s="1"/>
  <c r="EA10" i="1"/>
  <c r="EP10" i="1"/>
  <c r="EP42" i="1" s="1"/>
  <c r="FE10" i="1"/>
  <c r="FE29" i="1" s="1"/>
  <c r="FT10" i="1"/>
  <c r="GI10" i="1"/>
  <c r="GX10" i="1"/>
  <c r="GX24" i="1" s="1"/>
  <c r="HM10" i="1"/>
  <c r="HM31" i="1" s="1"/>
  <c r="IB10" i="1"/>
  <c r="IB25" i="1" s="1"/>
  <c r="IQ10" i="1"/>
  <c r="JF10" i="1"/>
  <c r="JF40" i="1" s="1"/>
  <c r="JU10" i="1"/>
  <c r="KJ10" i="1"/>
  <c r="KJ42" i="1" s="1"/>
  <c r="K10" i="1"/>
  <c r="P344" i="2"/>
  <c r="O64" i="2" s="1"/>
  <c r="O89" i="2" s="1"/>
  <c r="P345" i="2"/>
  <c r="O65" i="2" s="1"/>
  <c r="O90" i="2" s="1"/>
  <c r="P346" i="2"/>
  <c r="O66" i="2" s="1"/>
  <c r="O91" i="2" s="1"/>
  <c r="P347" i="2"/>
  <c r="O67" i="2" s="1"/>
  <c r="O92" i="2" s="1"/>
  <c r="P348" i="2"/>
  <c r="O68" i="2" s="1"/>
  <c r="O93" i="2" s="1"/>
  <c r="P349" i="2"/>
  <c r="O69" i="2" s="1"/>
  <c r="O94" i="2" s="1"/>
  <c r="P350" i="2"/>
  <c r="O70" i="2" s="1"/>
  <c r="O95" i="2" s="1"/>
  <c r="P351" i="2"/>
  <c r="O71" i="2" s="1"/>
  <c r="O96" i="2" s="1"/>
  <c r="P352" i="2"/>
  <c r="O72" i="2" s="1"/>
  <c r="O97" i="2" s="1"/>
  <c r="P353" i="2"/>
  <c r="O73" i="2" s="1"/>
  <c r="O98" i="2" s="1"/>
  <c r="P324" i="2"/>
  <c r="N64" i="2" s="1"/>
  <c r="N89" i="2" s="1"/>
  <c r="P325" i="2"/>
  <c r="N65" i="2" s="1"/>
  <c r="N90" i="2" s="1"/>
  <c r="P326" i="2"/>
  <c r="N66" i="2" s="1"/>
  <c r="N91" i="2" s="1"/>
  <c r="P327" i="2"/>
  <c r="N67" i="2" s="1"/>
  <c r="N92" i="2" s="1"/>
  <c r="P328" i="2"/>
  <c r="N68" i="2" s="1"/>
  <c r="N93" i="2" s="1"/>
  <c r="P329" i="2"/>
  <c r="N69" i="2" s="1"/>
  <c r="N94" i="2" s="1"/>
  <c r="P330" i="2"/>
  <c r="N70" i="2" s="1"/>
  <c r="N95" i="2" s="1"/>
  <c r="P331" i="2"/>
  <c r="N71" i="2" s="1"/>
  <c r="N96" i="2" s="1"/>
  <c r="P332" i="2"/>
  <c r="N72" i="2" s="1"/>
  <c r="N97" i="2" s="1"/>
  <c r="P333" i="2"/>
  <c r="N73" i="2" s="1"/>
  <c r="N98" i="2" s="1"/>
  <c r="P304" i="2"/>
  <c r="M64" i="2" s="1"/>
  <c r="M89" i="2" s="1"/>
  <c r="P305" i="2"/>
  <c r="M65" i="2" s="1"/>
  <c r="M90" i="2" s="1"/>
  <c r="P306" i="2"/>
  <c r="M66" i="2" s="1"/>
  <c r="M91" i="2" s="1"/>
  <c r="P307" i="2"/>
  <c r="M67" i="2" s="1"/>
  <c r="M92" i="2" s="1"/>
  <c r="P308" i="2"/>
  <c r="M68" i="2" s="1"/>
  <c r="M93" i="2" s="1"/>
  <c r="P309" i="2"/>
  <c r="M69" i="2" s="1"/>
  <c r="M94" i="2" s="1"/>
  <c r="P310" i="2"/>
  <c r="M70" i="2" s="1"/>
  <c r="M95" i="2" s="1"/>
  <c r="P311" i="2"/>
  <c r="M71" i="2" s="1"/>
  <c r="M96" i="2" s="1"/>
  <c r="P312" i="2"/>
  <c r="M72" i="2" s="1"/>
  <c r="M97" i="2" s="1"/>
  <c r="P313" i="2"/>
  <c r="M73" i="2" s="1"/>
  <c r="M98" i="2" s="1"/>
  <c r="P284" i="2"/>
  <c r="L64" i="2" s="1"/>
  <c r="L89" i="2" s="1"/>
  <c r="P285" i="2"/>
  <c r="L65" i="2" s="1"/>
  <c r="L90" i="2" s="1"/>
  <c r="P286" i="2"/>
  <c r="L66" i="2" s="1"/>
  <c r="L91" i="2" s="1"/>
  <c r="P287" i="2"/>
  <c r="L67" i="2" s="1"/>
  <c r="L92" i="2" s="1"/>
  <c r="P288" i="2"/>
  <c r="L68" i="2" s="1"/>
  <c r="L93" i="2" s="1"/>
  <c r="P289" i="2"/>
  <c r="L69" i="2" s="1"/>
  <c r="L94" i="2" s="1"/>
  <c r="P290" i="2"/>
  <c r="L70" i="2" s="1"/>
  <c r="L95" i="2" s="1"/>
  <c r="P291" i="2"/>
  <c r="L71" i="2" s="1"/>
  <c r="L96" i="2" s="1"/>
  <c r="P292" i="2"/>
  <c r="L72" i="2" s="1"/>
  <c r="L97" i="2" s="1"/>
  <c r="P293" i="2"/>
  <c r="L73" i="2" s="1"/>
  <c r="L98" i="2" s="1"/>
  <c r="P264" i="2"/>
  <c r="K64" i="2" s="1"/>
  <c r="K89" i="2" s="1"/>
  <c r="P265" i="2"/>
  <c r="K65" i="2" s="1"/>
  <c r="K90" i="2" s="1"/>
  <c r="P266" i="2"/>
  <c r="K66" i="2" s="1"/>
  <c r="K91" i="2" s="1"/>
  <c r="P267" i="2"/>
  <c r="K67" i="2" s="1"/>
  <c r="K92" i="2" s="1"/>
  <c r="P268" i="2"/>
  <c r="K68" i="2" s="1"/>
  <c r="K93" i="2" s="1"/>
  <c r="P269" i="2"/>
  <c r="K69" i="2" s="1"/>
  <c r="K94" i="2" s="1"/>
  <c r="P270" i="2"/>
  <c r="K70" i="2" s="1"/>
  <c r="K95" i="2" s="1"/>
  <c r="P271" i="2"/>
  <c r="K71" i="2" s="1"/>
  <c r="K96" i="2" s="1"/>
  <c r="P272" i="2"/>
  <c r="K72" i="2" s="1"/>
  <c r="K97" i="2" s="1"/>
  <c r="P273" i="2"/>
  <c r="K73" i="2" s="1"/>
  <c r="K98" i="2" s="1"/>
  <c r="P244" i="2"/>
  <c r="J64" i="2" s="1"/>
  <c r="J89" i="2" s="1"/>
  <c r="P245" i="2"/>
  <c r="J65" i="2" s="1"/>
  <c r="J90" i="2" s="1"/>
  <c r="P246" i="2"/>
  <c r="J66" i="2" s="1"/>
  <c r="J91" i="2" s="1"/>
  <c r="P247" i="2"/>
  <c r="J67" i="2" s="1"/>
  <c r="J92" i="2" s="1"/>
  <c r="P248" i="2"/>
  <c r="J68" i="2" s="1"/>
  <c r="J93" i="2" s="1"/>
  <c r="P249" i="2"/>
  <c r="J69" i="2" s="1"/>
  <c r="J94" i="2" s="1"/>
  <c r="P250" i="2"/>
  <c r="J70" i="2" s="1"/>
  <c r="J95" i="2" s="1"/>
  <c r="P251" i="2"/>
  <c r="J71" i="2" s="1"/>
  <c r="J96" i="2" s="1"/>
  <c r="P252" i="2"/>
  <c r="J72" i="2" s="1"/>
  <c r="J97" i="2" s="1"/>
  <c r="P253" i="2"/>
  <c r="J73" i="2" s="1"/>
  <c r="J98" i="2" s="1"/>
  <c r="P224" i="2"/>
  <c r="I64" i="2" s="1"/>
  <c r="I89" i="2" s="1"/>
  <c r="P225" i="2"/>
  <c r="I65" i="2" s="1"/>
  <c r="I90" i="2" s="1"/>
  <c r="P226" i="2"/>
  <c r="I66" i="2" s="1"/>
  <c r="I91" i="2" s="1"/>
  <c r="P227" i="2"/>
  <c r="I67" i="2" s="1"/>
  <c r="I92" i="2" s="1"/>
  <c r="P228" i="2"/>
  <c r="I68" i="2" s="1"/>
  <c r="I93" i="2" s="1"/>
  <c r="P229" i="2"/>
  <c r="I69" i="2" s="1"/>
  <c r="I94" i="2" s="1"/>
  <c r="P230" i="2"/>
  <c r="I70" i="2" s="1"/>
  <c r="I95" i="2" s="1"/>
  <c r="P231" i="2"/>
  <c r="I71" i="2" s="1"/>
  <c r="I96" i="2" s="1"/>
  <c r="P232" i="2"/>
  <c r="I72" i="2" s="1"/>
  <c r="I97" i="2" s="1"/>
  <c r="P233" i="2"/>
  <c r="I73" i="2" s="1"/>
  <c r="I98" i="2" s="1"/>
  <c r="P204" i="2"/>
  <c r="H64" i="2" s="1"/>
  <c r="H89" i="2" s="1"/>
  <c r="P205" i="2"/>
  <c r="H65" i="2" s="1"/>
  <c r="H90" i="2" s="1"/>
  <c r="P206" i="2"/>
  <c r="H66" i="2" s="1"/>
  <c r="H91" i="2" s="1"/>
  <c r="P207" i="2"/>
  <c r="H67" i="2" s="1"/>
  <c r="H92" i="2" s="1"/>
  <c r="P208" i="2"/>
  <c r="H68" i="2" s="1"/>
  <c r="H93" i="2" s="1"/>
  <c r="P209" i="2"/>
  <c r="H69" i="2" s="1"/>
  <c r="H94" i="2" s="1"/>
  <c r="P210" i="2"/>
  <c r="H70" i="2" s="1"/>
  <c r="H95" i="2" s="1"/>
  <c r="P211" i="2"/>
  <c r="H71" i="2" s="1"/>
  <c r="H96" i="2" s="1"/>
  <c r="P212" i="2"/>
  <c r="H72" i="2" s="1"/>
  <c r="H97" i="2" s="1"/>
  <c r="P213" i="2"/>
  <c r="H73" i="2" s="1"/>
  <c r="H98" i="2" s="1"/>
  <c r="P184" i="2"/>
  <c r="G64" i="2" s="1"/>
  <c r="G89" i="2" s="1"/>
  <c r="P185" i="2"/>
  <c r="G65" i="2" s="1"/>
  <c r="G90" i="2" s="1"/>
  <c r="P186" i="2"/>
  <c r="G66" i="2" s="1"/>
  <c r="G91" i="2" s="1"/>
  <c r="P187" i="2"/>
  <c r="G67" i="2" s="1"/>
  <c r="G92" i="2" s="1"/>
  <c r="P188" i="2"/>
  <c r="G68" i="2" s="1"/>
  <c r="G93" i="2" s="1"/>
  <c r="P189" i="2"/>
  <c r="G69" i="2" s="1"/>
  <c r="G94" i="2" s="1"/>
  <c r="P190" i="2"/>
  <c r="G70" i="2" s="1"/>
  <c r="G95" i="2" s="1"/>
  <c r="P191" i="2"/>
  <c r="G71" i="2" s="1"/>
  <c r="G96" i="2" s="1"/>
  <c r="P192" i="2"/>
  <c r="G72" i="2" s="1"/>
  <c r="G97" i="2" s="1"/>
  <c r="P193" i="2"/>
  <c r="G73" i="2" s="1"/>
  <c r="G98" i="2" s="1"/>
  <c r="P164" i="2"/>
  <c r="F64" i="2" s="1"/>
  <c r="F89" i="2" s="1"/>
  <c r="P165" i="2"/>
  <c r="F65" i="2" s="1"/>
  <c r="F90" i="2" s="1"/>
  <c r="P166" i="2"/>
  <c r="F66" i="2" s="1"/>
  <c r="F91" i="2" s="1"/>
  <c r="P167" i="2"/>
  <c r="F67" i="2" s="1"/>
  <c r="F92" i="2" s="1"/>
  <c r="P168" i="2"/>
  <c r="F68" i="2" s="1"/>
  <c r="F93" i="2" s="1"/>
  <c r="P169" i="2"/>
  <c r="F69" i="2" s="1"/>
  <c r="F94" i="2" s="1"/>
  <c r="P170" i="2"/>
  <c r="F70" i="2" s="1"/>
  <c r="F95" i="2" s="1"/>
  <c r="P171" i="2"/>
  <c r="F71" i="2" s="1"/>
  <c r="F96" i="2" s="1"/>
  <c r="P172" i="2"/>
  <c r="F72" i="2" s="1"/>
  <c r="F97" i="2" s="1"/>
  <c r="P173" i="2"/>
  <c r="F73" i="2" s="1"/>
  <c r="F98" i="2" s="1"/>
  <c r="P144" i="2"/>
  <c r="E64" i="2" s="1"/>
  <c r="E89" i="2" s="1"/>
  <c r="P145" i="2"/>
  <c r="E65" i="2" s="1"/>
  <c r="E90" i="2" s="1"/>
  <c r="P146" i="2"/>
  <c r="E66" i="2" s="1"/>
  <c r="E91" i="2" s="1"/>
  <c r="P147" i="2"/>
  <c r="E67" i="2" s="1"/>
  <c r="E92" i="2" s="1"/>
  <c r="P148" i="2"/>
  <c r="E68" i="2" s="1"/>
  <c r="E93" i="2" s="1"/>
  <c r="P149" i="2"/>
  <c r="E69" i="2" s="1"/>
  <c r="E94" i="2" s="1"/>
  <c r="P150" i="2"/>
  <c r="E70" i="2" s="1"/>
  <c r="E95" i="2" s="1"/>
  <c r="P151" i="2"/>
  <c r="E71" i="2" s="1"/>
  <c r="E96" i="2" s="1"/>
  <c r="P152" i="2"/>
  <c r="E72" i="2" s="1"/>
  <c r="E97" i="2" s="1"/>
  <c r="P153" i="2"/>
  <c r="E73" i="2" s="1"/>
  <c r="E98" i="2" s="1"/>
  <c r="P124" i="2"/>
  <c r="D64" i="2" s="1"/>
  <c r="D89" i="2" s="1"/>
  <c r="P125" i="2"/>
  <c r="D65" i="2" s="1"/>
  <c r="D90" i="2" s="1"/>
  <c r="P126" i="2"/>
  <c r="D66" i="2" s="1"/>
  <c r="D91" i="2" s="1"/>
  <c r="P127" i="2"/>
  <c r="D67" i="2" s="1"/>
  <c r="D92" i="2" s="1"/>
  <c r="P128" i="2"/>
  <c r="D68" i="2" s="1"/>
  <c r="D93" i="2" s="1"/>
  <c r="P129" i="2"/>
  <c r="D69" i="2" s="1"/>
  <c r="D94" i="2" s="1"/>
  <c r="P130" i="2"/>
  <c r="D70" i="2" s="1"/>
  <c r="D95" i="2" s="1"/>
  <c r="P131" i="2"/>
  <c r="D71" i="2" s="1"/>
  <c r="D96" i="2" s="1"/>
  <c r="P132" i="2"/>
  <c r="D72" i="2" s="1"/>
  <c r="D97" i="2" s="1"/>
  <c r="P133" i="2"/>
  <c r="D73" i="2" s="1"/>
  <c r="D98" i="2" s="1"/>
  <c r="P104" i="2"/>
  <c r="C64" i="2" s="1"/>
  <c r="C89" i="2" s="1"/>
  <c r="P105" i="2"/>
  <c r="C65" i="2" s="1"/>
  <c r="C90" i="2" s="1"/>
  <c r="P106" i="2"/>
  <c r="C66" i="2" s="1"/>
  <c r="C91" i="2" s="1"/>
  <c r="P107" i="2"/>
  <c r="C67" i="2" s="1"/>
  <c r="C92" i="2" s="1"/>
  <c r="P108" i="2"/>
  <c r="C68" i="2" s="1"/>
  <c r="C93" i="2" s="1"/>
  <c r="P109" i="2"/>
  <c r="C69" i="2" s="1"/>
  <c r="C94" i="2" s="1"/>
  <c r="P110" i="2"/>
  <c r="C70" i="2" s="1"/>
  <c r="C95" i="2" s="1"/>
  <c r="P111" i="2"/>
  <c r="C71" i="2" s="1"/>
  <c r="C96" i="2" s="1"/>
  <c r="P112" i="2"/>
  <c r="C72" i="2" s="1"/>
  <c r="C97" i="2" s="1"/>
  <c r="P113" i="2"/>
  <c r="C73" i="2" s="1"/>
  <c r="C98" i="2" s="1"/>
  <c r="P84" i="2"/>
  <c r="B64" i="2" s="1"/>
  <c r="B89" i="2" s="1"/>
  <c r="P85" i="2"/>
  <c r="B65" i="2" s="1"/>
  <c r="B90" i="2" s="1"/>
  <c r="P86" i="2"/>
  <c r="B66" i="2" s="1"/>
  <c r="B91" i="2" s="1"/>
  <c r="P87" i="2"/>
  <c r="B67" i="2" s="1"/>
  <c r="B92" i="2" s="1"/>
  <c r="P88" i="2"/>
  <c r="B68" i="2" s="1"/>
  <c r="B93" i="2" s="1"/>
  <c r="P89" i="2"/>
  <c r="B69" i="2" s="1"/>
  <c r="B94" i="2" s="1"/>
  <c r="P90" i="2"/>
  <c r="B70" i="2" s="1"/>
  <c r="B95" i="2" s="1"/>
  <c r="P91" i="2"/>
  <c r="B71" i="2" s="1"/>
  <c r="B96" i="2" s="1"/>
  <c r="P92" i="2"/>
  <c r="B72" i="2" s="1"/>
  <c r="B97" i="2" s="1"/>
  <c r="P93" i="2"/>
  <c r="B73" i="2" s="1"/>
  <c r="B98" i="2" s="1"/>
  <c r="P64" i="2"/>
  <c r="A64" i="2" s="1"/>
  <c r="A89" i="2" s="1"/>
  <c r="P65" i="2"/>
  <c r="A65" i="2" s="1"/>
  <c r="A90" i="2" s="1"/>
  <c r="P66" i="2"/>
  <c r="A66" i="2" s="1"/>
  <c r="A91" i="2" s="1"/>
  <c r="P67" i="2"/>
  <c r="A67" i="2" s="1"/>
  <c r="A92" i="2" s="1"/>
  <c r="P68" i="2"/>
  <c r="A68" i="2" s="1"/>
  <c r="A93" i="2" s="1"/>
  <c r="P69" i="2"/>
  <c r="A69" i="2" s="1"/>
  <c r="A94" i="2" s="1"/>
  <c r="P70" i="2"/>
  <c r="A70" i="2" s="1"/>
  <c r="A95" i="2" s="1"/>
  <c r="P71" i="2"/>
  <c r="A71" i="2" s="1"/>
  <c r="A96" i="2" s="1"/>
  <c r="P72" i="2"/>
  <c r="A72" i="2" s="1"/>
  <c r="A97" i="2" s="1"/>
  <c r="P73" i="2"/>
  <c r="A73" i="2" s="1"/>
  <c r="A98" i="2" s="1"/>
  <c r="L90" i="1"/>
  <c r="M90" i="1" s="1"/>
  <c r="N90" i="1" s="1"/>
  <c r="O90" i="1" s="1"/>
  <c r="P90" i="1" s="1"/>
  <c r="Q90" i="1" s="1"/>
  <c r="R90" i="1" s="1"/>
  <c r="S90" i="1" s="1"/>
  <c r="T90" i="1" s="1"/>
  <c r="U90" i="1" s="1"/>
  <c r="V90" i="1" s="1"/>
  <c r="W90" i="1" s="1"/>
  <c r="X90" i="1" s="1"/>
  <c r="Y90" i="1" s="1"/>
  <c r="Z90" i="1" s="1"/>
  <c r="AA90" i="1" s="1"/>
  <c r="AB90" i="1" s="1"/>
  <c r="AC90" i="1" s="1"/>
  <c r="AD90" i="1" s="1"/>
  <c r="AE90" i="1" s="1"/>
  <c r="AF90" i="1" s="1"/>
  <c r="AG90" i="1" s="1"/>
  <c r="AH90" i="1" s="1"/>
  <c r="AI90" i="1" s="1"/>
  <c r="AJ90" i="1" s="1"/>
  <c r="AK90" i="1" s="1"/>
  <c r="AL90" i="1" s="1"/>
  <c r="AM90" i="1" s="1"/>
  <c r="AN90" i="1" s="1"/>
  <c r="AO90" i="1" s="1"/>
  <c r="AP90" i="1" s="1"/>
  <c r="AQ90" i="1" s="1"/>
  <c r="AR90" i="1" s="1"/>
  <c r="AS90" i="1" s="1"/>
  <c r="AT90" i="1" s="1"/>
  <c r="AU90" i="1" s="1"/>
  <c r="AV90" i="1" s="1"/>
  <c r="AW90" i="1" s="1"/>
  <c r="AX90" i="1" s="1"/>
  <c r="AY90" i="1" s="1"/>
  <c r="AZ90" i="1" s="1"/>
  <c r="BA90" i="1" s="1"/>
  <c r="BB90" i="1" s="1"/>
  <c r="BC90" i="1" s="1"/>
  <c r="BD90" i="1" s="1"/>
  <c r="BE90" i="1" s="1"/>
  <c r="BF90" i="1" s="1"/>
  <c r="BG90" i="1" s="1"/>
  <c r="BH90" i="1" s="1"/>
  <c r="BI90" i="1" s="1"/>
  <c r="BJ90" i="1" s="1"/>
  <c r="BK90" i="1" s="1"/>
  <c r="BL90" i="1" s="1"/>
  <c r="BM90" i="1" s="1"/>
  <c r="BN90" i="1" s="1"/>
  <c r="BO90" i="1" s="1"/>
  <c r="BP90" i="1" s="1"/>
  <c r="BQ90" i="1" s="1"/>
  <c r="BR90" i="1" s="1"/>
  <c r="BS90" i="1" s="1"/>
  <c r="BT90" i="1" s="1"/>
  <c r="BU90" i="1" s="1"/>
  <c r="BV90" i="1" s="1"/>
  <c r="BW90" i="1" s="1"/>
  <c r="BX90" i="1" s="1"/>
  <c r="BY90" i="1" s="1"/>
  <c r="BZ90" i="1" s="1"/>
  <c r="CA90" i="1" s="1"/>
  <c r="CB90" i="1" s="1"/>
  <c r="CC90" i="1" s="1"/>
  <c r="CD90" i="1" s="1"/>
  <c r="CE90" i="1" s="1"/>
  <c r="CF90" i="1" s="1"/>
  <c r="CG90" i="1" s="1"/>
  <c r="CH90" i="1" s="1"/>
  <c r="CI90" i="1" s="1"/>
  <c r="CJ90" i="1" s="1"/>
  <c r="CK90" i="1" s="1"/>
  <c r="CL90" i="1" s="1"/>
  <c r="CM90" i="1" s="1"/>
  <c r="CN90" i="1" s="1"/>
  <c r="CO90" i="1" s="1"/>
  <c r="CP90" i="1" s="1"/>
  <c r="CQ90" i="1" s="1"/>
  <c r="CR90" i="1" s="1"/>
  <c r="CS90" i="1" s="1"/>
  <c r="CT90" i="1" s="1"/>
  <c r="CU90" i="1" s="1"/>
  <c r="CV90" i="1" s="1"/>
  <c r="CW90" i="1" s="1"/>
  <c r="CX90" i="1" s="1"/>
  <c r="CY90" i="1" s="1"/>
  <c r="CZ90" i="1" s="1"/>
  <c r="DA90" i="1" s="1"/>
  <c r="DB90" i="1" s="1"/>
  <c r="DC90" i="1" s="1"/>
  <c r="DD90" i="1" s="1"/>
  <c r="DE90" i="1" s="1"/>
  <c r="DF90" i="1" s="1"/>
  <c r="DG90" i="1" s="1"/>
  <c r="DH90" i="1" s="1"/>
  <c r="DI90" i="1" s="1"/>
  <c r="DJ90" i="1" s="1"/>
  <c r="DK90" i="1" s="1"/>
  <c r="DL90" i="1" s="1"/>
  <c r="DM90" i="1" s="1"/>
  <c r="DN90" i="1" s="1"/>
  <c r="DO90" i="1" s="1"/>
  <c r="DP90" i="1" s="1"/>
  <c r="DQ90" i="1" s="1"/>
  <c r="DR90" i="1" s="1"/>
  <c r="DS90" i="1" s="1"/>
  <c r="DT90" i="1" s="1"/>
  <c r="DU90" i="1" s="1"/>
  <c r="DV90" i="1" s="1"/>
  <c r="DW90" i="1" s="1"/>
  <c r="DX90" i="1" s="1"/>
  <c r="DY90" i="1" s="1"/>
  <c r="DZ90" i="1" s="1"/>
  <c r="EA90" i="1" s="1"/>
  <c r="EB90" i="1" s="1"/>
  <c r="EC90" i="1" s="1"/>
  <c r="ED90" i="1" s="1"/>
  <c r="EE90" i="1" s="1"/>
  <c r="EF90" i="1" s="1"/>
  <c r="EG90" i="1" s="1"/>
  <c r="EH90" i="1" s="1"/>
  <c r="EI90" i="1" s="1"/>
  <c r="EJ90" i="1" s="1"/>
  <c r="EK90" i="1" s="1"/>
  <c r="EL90" i="1" s="1"/>
  <c r="EM90" i="1" s="1"/>
  <c r="EN90" i="1" s="1"/>
  <c r="EO90" i="1" s="1"/>
  <c r="EP90" i="1" s="1"/>
  <c r="EQ90" i="1" s="1"/>
  <c r="ER90" i="1" s="1"/>
  <c r="ES90" i="1" s="1"/>
  <c r="ET90" i="1" s="1"/>
  <c r="EU90" i="1" s="1"/>
  <c r="EV90" i="1" s="1"/>
  <c r="EW90" i="1" s="1"/>
  <c r="EX90" i="1" s="1"/>
  <c r="EY90" i="1" s="1"/>
  <c r="EZ90" i="1" s="1"/>
  <c r="FA90" i="1" s="1"/>
  <c r="FB90" i="1" s="1"/>
  <c r="FC90" i="1" s="1"/>
  <c r="FD90" i="1" s="1"/>
  <c r="FE90" i="1" s="1"/>
  <c r="FF90" i="1" s="1"/>
  <c r="FG90" i="1" s="1"/>
  <c r="FH90" i="1" s="1"/>
  <c r="FI90" i="1" s="1"/>
  <c r="FJ90" i="1" s="1"/>
  <c r="FK90" i="1" s="1"/>
  <c r="FL90" i="1" s="1"/>
  <c r="FM90" i="1" s="1"/>
  <c r="FN90" i="1" s="1"/>
  <c r="FO90" i="1" s="1"/>
  <c r="FP90" i="1" s="1"/>
  <c r="FQ90" i="1" s="1"/>
  <c r="FR90" i="1" s="1"/>
  <c r="FS90" i="1" s="1"/>
  <c r="FT90" i="1" s="1"/>
  <c r="FU90" i="1" s="1"/>
  <c r="FV90" i="1" s="1"/>
  <c r="FW90" i="1" s="1"/>
  <c r="FX90" i="1" s="1"/>
  <c r="FY90" i="1" s="1"/>
  <c r="FZ90" i="1" s="1"/>
  <c r="GA90" i="1" s="1"/>
  <c r="GB90" i="1" s="1"/>
  <c r="GC90" i="1" s="1"/>
  <c r="GD90" i="1" s="1"/>
  <c r="GE90" i="1" s="1"/>
  <c r="GF90" i="1" s="1"/>
  <c r="GG90" i="1" s="1"/>
  <c r="GH90" i="1" s="1"/>
  <c r="GI90" i="1" s="1"/>
  <c r="GJ90" i="1" s="1"/>
  <c r="GK90" i="1" s="1"/>
  <c r="GL90" i="1" s="1"/>
  <c r="GM90" i="1" s="1"/>
  <c r="GN90" i="1" s="1"/>
  <c r="GO90" i="1" s="1"/>
  <c r="GP90" i="1" s="1"/>
  <c r="GQ90" i="1" s="1"/>
  <c r="GR90" i="1" s="1"/>
  <c r="GS90" i="1" s="1"/>
  <c r="GT90" i="1" s="1"/>
  <c r="GU90" i="1" s="1"/>
  <c r="GV90" i="1" s="1"/>
  <c r="GW90" i="1" s="1"/>
  <c r="GX90" i="1" s="1"/>
  <c r="GY90" i="1" s="1"/>
  <c r="GZ90" i="1" s="1"/>
  <c r="HA90" i="1" s="1"/>
  <c r="HB90" i="1" s="1"/>
  <c r="HC90" i="1" s="1"/>
  <c r="HD90" i="1" s="1"/>
  <c r="HE90" i="1" s="1"/>
  <c r="HF90" i="1" s="1"/>
  <c r="HG90" i="1" s="1"/>
  <c r="HH90" i="1" s="1"/>
  <c r="HI90" i="1" s="1"/>
  <c r="HJ90" i="1" s="1"/>
  <c r="HK90" i="1" s="1"/>
  <c r="HL90" i="1" s="1"/>
  <c r="HM90" i="1" s="1"/>
  <c r="HN90" i="1" s="1"/>
  <c r="HO90" i="1" s="1"/>
  <c r="HP90" i="1" s="1"/>
  <c r="HQ90" i="1" s="1"/>
  <c r="HR90" i="1" s="1"/>
  <c r="HS90" i="1" s="1"/>
  <c r="HT90" i="1" s="1"/>
  <c r="HU90" i="1" s="1"/>
  <c r="HV90" i="1" s="1"/>
  <c r="HW90" i="1" s="1"/>
  <c r="HX90" i="1" s="1"/>
  <c r="HY90" i="1" s="1"/>
  <c r="HZ90" i="1" s="1"/>
  <c r="IA90" i="1" s="1"/>
  <c r="IB90" i="1" s="1"/>
  <c r="IC90" i="1" s="1"/>
  <c r="ID90" i="1" s="1"/>
  <c r="IE90" i="1" s="1"/>
  <c r="IF90" i="1" s="1"/>
  <c r="IG90" i="1" s="1"/>
  <c r="IH90" i="1" s="1"/>
  <c r="II90" i="1" s="1"/>
  <c r="IJ90" i="1" s="1"/>
  <c r="IK90" i="1" s="1"/>
  <c r="IL90" i="1" s="1"/>
  <c r="IM90" i="1" s="1"/>
  <c r="IN90" i="1" s="1"/>
  <c r="IO90" i="1" s="1"/>
  <c r="IP90" i="1" s="1"/>
  <c r="IQ90" i="1" s="1"/>
  <c r="IR90" i="1" s="1"/>
  <c r="IS90" i="1" s="1"/>
  <c r="IT90" i="1" s="1"/>
  <c r="IU90" i="1" s="1"/>
  <c r="IV90" i="1" s="1"/>
  <c r="IW90" i="1" s="1"/>
  <c r="IX90" i="1" s="1"/>
  <c r="IY90" i="1" s="1"/>
  <c r="IZ90" i="1" s="1"/>
  <c r="JA90" i="1" s="1"/>
  <c r="JB90" i="1" s="1"/>
  <c r="JC90" i="1" s="1"/>
  <c r="JD90" i="1" s="1"/>
  <c r="JE90" i="1" s="1"/>
  <c r="JF90" i="1" s="1"/>
  <c r="JG90" i="1" s="1"/>
  <c r="JH90" i="1" s="1"/>
  <c r="JI90" i="1" s="1"/>
  <c r="JJ90" i="1" s="1"/>
  <c r="JK90" i="1" s="1"/>
  <c r="JL90" i="1" s="1"/>
  <c r="JM90" i="1" s="1"/>
  <c r="JN90" i="1" s="1"/>
  <c r="JO90" i="1" s="1"/>
  <c r="JP90" i="1" s="1"/>
  <c r="JQ90" i="1" s="1"/>
  <c r="JR90" i="1" s="1"/>
  <c r="JS90" i="1" s="1"/>
  <c r="JT90" i="1" s="1"/>
  <c r="JU90" i="1" s="1"/>
  <c r="JV90" i="1" s="1"/>
  <c r="JW90" i="1" s="1"/>
  <c r="JX90" i="1" s="1"/>
  <c r="JY90" i="1" s="1"/>
  <c r="JZ90" i="1" s="1"/>
  <c r="KA90" i="1" s="1"/>
  <c r="KB90" i="1" s="1"/>
  <c r="KC90" i="1" s="1"/>
  <c r="KD90" i="1" s="1"/>
  <c r="KE90" i="1" s="1"/>
  <c r="KF90" i="1" s="1"/>
  <c r="KG90" i="1" s="1"/>
  <c r="KH90" i="1" s="1"/>
  <c r="KI90" i="1" s="1"/>
  <c r="KJ90" i="1" s="1"/>
  <c r="KK90" i="1" s="1"/>
  <c r="KL90" i="1" s="1"/>
  <c r="KM90" i="1" s="1"/>
  <c r="KN90" i="1" s="1"/>
  <c r="KO90" i="1" s="1"/>
  <c r="KP90" i="1" s="1"/>
  <c r="KQ90" i="1" s="1"/>
  <c r="KR90" i="1" s="1"/>
  <c r="KS90" i="1" s="1"/>
  <c r="KT90" i="1" s="1"/>
  <c r="KU90" i="1" s="1"/>
  <c r="KV90" i="1" s="1"/>
  <c r="KW90" i="1" s="1"/>
  <c r="KX90" i="1" s="1"/>
  <c r="K67" i="1"/>
  <c r="Z51" i="1"/>
  <c r="Z67" i="1" s="1"/>
  <c r="AA51" i="1"/>
  <c r="AA73" i="1" s="1"/>
  <c r="AB51" i="1"/>
  <c r="AC51" i="1"/>
  <c r="AC66" i="1" s="1"/>
  <c r="AD51" i="1"/>
  <c r="AD80" i="1" s="1"/>
  <c r="AE51" i="1"/>
  <c r="AF51" i="1"/>
  <c r="AF63" i="1" s="1"/>
  <c r="AG51" i="1"/>
  <c r="AG86" i="1" s="1"/>
  <c r="AH51" i="1"/>
  <c r="AI51" i="1"/>
  <c r="AI77" i="1" s="1"/>
  <c r="AJ51" i="1"/>
  <c r="AK51" i="1"/>
  <c r="AK62" i="1" s="1"/>
  <c r="AL51" i="1"/>
  <c r="AL87" i="1" s="1"/>
  <c r="AM51" i="1"/>
  <c r="AM77" i="1" s="1"/>
  <c r="AN51" i="1"/>
  <c r="AN86" i="1" s="1"/>
  <c r="AO51" i="1"/>
  <c r="AO58" i="1" s="1"/>
  <c r="AP51" i="1"/>
  <c r="AQ51" i="1"/>
  <c r="AQ60" i="1" s="1"/>
  <c r="AR51" i="1"/>
  <c r="AR69" i="1" s="1"/>
  <c r="AS51" i="1"/>
  <c r="AS62" i="1" s="1"/>
  <c r="AT51" i="1"/>
  <c r="AT69" i="1" s="1"/>
  <c r="AU51" i="1"/>
  <c r="AU83" i="1" s="1"/>
  <c r="AV51" i="1"/>
  <c r="AV76" i="1" s="1"/>
  <c r="AW51" i="1"/>
  <c r="AW87" i="1" s="1"/>
  <c r="AX51" i="1"/>
  <c r="AY51" i="1"/>
  <c r="AZ51" i="1"/>
  <c r="AZ66" i="1" s="1"/>
  <c r="BA51" i="1"/>
  <c r="BA52" i="1" s="1"/>
  <c r="BB51" i="1"/>
  <c r="BB75" i="1" s="1"/>
  <c r="BC51" i="1"/>
  <c r="BD51" i="1"/>
  <c r="BE51" i="1"/>
  <c r="BE59" i="1" s="1"/>
  <c r="BF51" i="1"/>
  <c r="BG51" i="1"/>
  <c r="BH51" i="1"/>
  <c r="BH84" i="1" s="1"/>
  <c r="BI51" i="1"/>
  <c r="BJ51" i="1"/>
  <c r="BJ76" i="1" s="1"/>
  <c r="BK51" i="1"/>
  <c r="BL51" i="1"/>
  <c r="BL79" i="1" s="1"/>
  <c r="BM51" i="1"/>
  <c r="BM67" i="1" s="1"/>
  <c r="BN51" i="1"/>
  <c r="BN59" i="1" s="1"/>
  <c r="BO51" i="1"/>
  <c r="BP51" i="1"/>
  <c r="BP81" i="1" s="1"/>
  <c r="BQ51" i="1"/>
  <c r="BQ54" i="1" s="1"/>
  <c r="BR51" i="1"/>
  <c r="BR84" i="1" s="1"/>
  <c r="BS51" i="1"/>
  <c r="BT51" i="1"/>
  <c r="BT86" i="1" s="1"/>
  <c r="BU51" i="1"/>
  <c r="BU76" i="1" s="1"/>
  <c r="BV51" i="1"/>
  <c r="BV61" i="1" s="1"/>
  <c r="BW51" i="1"/>
  <c r="BX51" i="1"/>
  <c r="BX87" i="1" s="1"/>
  <c r="BY51" i="1"/>
  <c r="BY62" i="1" s="1"/>
  <c r="BZ51" i="1"/>
  <c r="BZ71" i="1" s="1"/>
  <c r="CA51" i="1"/>
  <c r="CB51" i="1"/>
  <c r="CB68" i="1" s="1"/>
  <c r="CC51" i="1"/>
  <c r="CC55" i="1" s="1"/>
  <c r="CD51" i="1"/>
  <c r="CE51" i="1"/>
  <c r="CE86" i="1" s="1"/>
  <c r="CF51" i="1"/>
  <c r="CF54" i="1" s="1"/>
  <c r="CG51" i="1"/>
  <c r="CG84" i="1" s="1"/>
  <c r="CH51" i="1"/>
  <c r="CH88" i="1" s="1"/>
  <c r="CI51" i="1"/>
  <c r="CJ51" i="1"/>
  <c r="CJ52" i="1" s="1"/>
  <c r="CK51" i="1"/>
  <c r="CK52" i="1" s="1"/>
  <c r="CL51" i="1"/>
  <c r="CM51" i="1"/>
  <c r="CN51" i="1"/>
  <c r="CN73" i="1" s="1"/>
  <c r="CO51" i="1"/>
  <c r="CO55" i="1" s="1"/>
  <c r="CP51" i="1"/>
  <c r="CP56" i="1" s="1"/>
  <c r="CQ51" i="1"/>
  <c r="CQ85" i="1" s="1"/>
  <c r="CR51" i="1"/>
  <c r="CR73" i="1" s="1"/>
  <c r="CS51" i="1"/>
  <c r="CS67" i="1" s="1"/>
  <c r="CT51" i="1"/>
  <c r="CT67" i="1" s="1"/>
  <c r="CU51" i="1"/>
  <c r="CU83" i="1" s="1"/>
  <c r="CV51" i="1"/>
  <c r="CV58" i="1" s="1"/>
  <c r="CW51" i="1"/>
  <c r="CW56" i="1" s="1"/>
  <c r="CX51" i="1"/>
  <c r="CX69" i="1" s="1"/>
  <c r="CY51" i="1"/>
  <c r="CZ51" i="1"/>
  <c r="CZ76" i="1" s="1"/>
  <c r="DA51" i="1"/>
  <c r="DA85" i="1" s="1"/>
  <c r="DB51" i="1"/>
  <c r="DB59" i="1" s="1"/>
  <c r="DC51" i="1"/>
  <c r="DD51" i="1"/>
  <c r="DD83" i="1" s="1"/>
  <c r="DE51" i="1"/>
  <c r="DE68" i="1" s="1"/>
  <c r="DF51" i="1"/>
  <c r="DF76" i="1" s="1"/>
  <c r="DG51" i="1"/>
  <c r="DH51" i="1"/>
  <c r="DH52" i="1" s="1"/>
  <c r="DI51" i="1"/>
  <c r="DI56" i="1" s="1"/>
  <c r="DJ51" i="1"/>
  <c r="DJ52" i="1" s="1"/>
  <c r="DK51" i="1"/>
  <c r="DK54" i="1" s="1"/>
  <c r="DL51" i="1"/>
  <c r="DL87" i="1" s="1"/>
  <c r="DM51" i="1"/>
  <c r="DM67" i="1" s="1"/>
  <c r="DN51" i="1"/>
  <c r="DN82" i="1" s="1"/>
  <c r="DO51" i="1"/>
  <c r="DP51" i="1"/>
  <c r="DP53" i="1" s="1"/>
  <c r="DQ51" i="1"/>
  <c r="DQ66" i="1" s="1"/>
  <c r="DR51" i="1"/>
  <c r="DR66" i="1" s="1"/>
  <c r="DS51" i="1"/>
  <c r="DS54" i="1" s="1"/>
  <c r="DT51" i="1"/>
  <c r="DT79" i="1" s="1"/>
  <c r="DU51" i="1"/>
  <c r="DU52" i="1" s="1"/>
  <c r="DV51" i="1"/>
  <c r="DV64" i="1" s="1"/>
  <c r="DW51" i="1"/>
  <c r="DX51" i="1"/>
  <c r="DX70" i="1" s="1"/>
  <c r="DY51" i="1"/>
  <c r="DY81" i="1" s="1"/>
  <c r="DZ51" i="1"/>
  <c r="DZ61" i="1" s="1"/>
  <c r="EA51" i="1"/>
  <c r="EA63" i="1" s="1"/>
  <c r="EB51" i="1"/>
  <c r="EB81" i="1" s="1"/>
  <c r="EC51" i="1"/>
  <c r="EC64" i="1" s="1"/>
  <c r="ED51" i="1"/>
  <c r="ED69" i="1" s="1"/>
  <c r="EE51" i="1"/>
  <c r="EE79" i="1" s="1"/>
  <c r="EF51" i="1"/>
  <c r="EF57" i="1" s="1"/>
  <c r="EG51" i="1"/>
  <c r="EG53" i="1" s="1"/>
  <c r="EH51" i="1"/>
  <c r="EI51" i="1"/>
  <c r="EI61" i="1" s="1"/>
  <c r="EJ51" i="1"/>
  <c r="EK51" i="1"/>
  <c r="EK82" i="1" s="1"/>
  <c r="EL51" i="1"/>
  <c r="EL85" i="1" s="1"/>
  <c r="EM51" i="1"/>
  <c r="EN51" i="1"/>
  <c r="EN74" i="1" s="1"/>
  <c r="EO51" i="1"/>
  <c r="EO85" i="1" s="1"/>
  <c r="EP51" i="1"/>
  <c r="EP82" i="1" s="1"/>
  <c r="EQ51" i="1"/>
  <c r="EQ74" i="1" s="1"/>
  <c r="ER51" i="1"/>
  <c r="ER88" i="1" s="1"/>
  <c r="ES51" i="1"/>
  <c r="ES73" i="1" s="1"/>
  <c r="ET51" i="1"/>
  <c r="ET68" i="1" s="1"/>
  <c r="EU51" i="1"/>
  <c r="EV51" i="1"/>
  <c r="EV88" i="1" s="1"/>
  <c r="EW51" i="1"/>
  <c r="EW61" i="1" s="1"/>
  <c r="EX51" i="1"/>
  <c r="EY51" i="1"/>
  <c r="EY66" i="1" s="1"/>
  <c r="EZ51" i="1"/>
  <c r="EZ72" i="1" s="1"/>
  <c r="FA51" i="1"/>
  <c r="FA58" i="1" s="1"/>
  <c r="FB51" i="1"/>
  <c r="FB85" i="1" s="1"/>
  <c r="FC51" i="1"/>
  <c r="FD51" i="1"/>
  <c r="FD84" i="1" s="1"/>
  <c r="FE51" i="1"/>
  <c r="FE61" i="1" s="1"/>
  <c r="FF51" i="1"/>
  <c r="FG51" i="1"/>
  <c r="FG62" i="1" s="1"/>
  <c r="FH51" i="1"/>
  <c r="FH88" i="1" s="1"/>
  <c r="FI51" i="1"/>
  <c r="FI72" i="1" s="1"/>
  <c r="FJ51" i="1"/>
  <c r="FJ77" i="1" s="1"/>
  <c r="FK51" i="1"/>
  <c r="FL51" i="1"/>
  <c r="FL87" i="1" s="1"/>
  <c r="FM51" i="1"/>
  <c r="FM58" i="1" s="1"/>
  <c r="FN51" i="1"/>
  <c r="FN52" i="1" s="1"/>
  <c r="FO51" i="1"/>
  <c r="FO67" i="1" s="1"/>
  <c r="FP51" i="1"/>
  <c r="FP73" i="1" s="1"/>
  <c r="FQ51" i="1"/>
  <c r="FR51" i="1"/>
  <c r="FR81" i="1" s="1"/>
  <c r="FS51" i="1"/>
  <c r="FS52" i="1" s="1"/>
  <c r="FT51" i="1"/>
  <c r="FT59" i="1" s="1"/>
  <c r="FU51" i="1"/>
  <c r="FU85" i="1" s="1"/>
  <c r="FV51" i="1"/>
  <c r="FW51" i="1"/>
  <c r="FW64" i="1" s="1"/>
  <c r="FX51" i="1"/>
  <c r="FX84" i="1" s="1"/>
  <c r="FY51" i="1"/>
  <c r="FY52" i="1" s="1"/>
  <c r="FZ51" i="1"/>
  <c r="FZ57" i="1" s="1"/>
  <c r="GA51" i="1"/>
  <c r="GA86" i="1" s="1"/>
  <c r="GB51" i="1"/>
  <c r="GB76" i="1" s="1"/>
  <c r="GC51" i="1"/>
  <c r="GC88" i="1" s="1"/>
  <c r="GD51" i="1"/>
  <c r="GE51" i="1"/>
  <c r="GE53" i="1" s="1"/>
  <c r="GF51" i="1"/>
  <c r="GF64" i="1" s="1"/>
  <c r="GG51" i="1"/>
  <c r="GG66" i="1" s="1"/>
  <c r="GH51" i="1"/>
  <c r="GH73" i="1" s="1"/>
  <c r="GI51" i="1"/>
  <c r="GJ51" i="1"/>
  <c r="GJ71" i="1" s="1"/>
  <c r="GK51" i="1"/>
  <c r="GK83" i="1" s="1"/>
  <c r="GL51" i="1"/>
  <c r="GM51" i="1"/>
  <c r="GM66" i="1" s="1"/>
  <c r="GN51" i="1"/>
  <c r="GO51" i="1"/>
  <c r="GP51" i="1"/>
  <c r="GP63" i="1" s="1"/>
  <c r="GQ51" i="1"/>
  <c r="GR51" i="1"/>
  <c r="GR74" i="1" s="1"/>
  <c r="GS51" i="1"/>
  <c r="GS53" i="1" s="1"/>
  <c r="GT51" i="1"/>
  <c r="GU51" i="1"/>
  <c r="GU59" i="1" s="1"/>
  <c r="GV51" i="1"/>
  <c r="GW51" i="1"/>
  <c r="GX51" i="1"/>
  <c r="GX72" i="1" s="1"/>
  <c r="GY51" i="1"/>
  <c r="GZ51" i="1"/>
  <c r="GZ82" i="1" s="1"/>
  <c r="HA51" i="1"/>
  <c r="HA73" i="1" s="1"/>
  <c r="HB51" i="1"/>
  <c r="HC51" i="1"/>
  <c r="HC75" i="1" s="1"/>
  <c r="HD51" i="1"/>
  <c r="HE51" i="1"/>
  <c r="HF51" i="1"/>
  <c r="HF83" i="1" s="1"/>
  <c r="HG51" i="1"/>
  <c r="HH51" i="1"/>
  <c r="HH85" i="1" s="1"/>
  <c r="HI51" i="1"/>
  <c r="HI60" i="1" s="1"/>
  <c r="HJ51" i="1"/>
  <c r="HK51" i="1"/>
  <c r="HK62" i="1" s="1"/>
  <c r="HL51" i="1"/>
  <c r="HL86" i="1" s="1"/>
  <c r="HM51" i="1"/>
  <c r="HM72" i="1" s="1"/>
  <c r="HN51" i="1"/>
  <c r="HN72" i="1" s="1"/>
  <c r="HO51" i="1"/>
  <c r="HP51" i="1"/>
  <c r="HQ51" i="1"/>
  <c r="HQ61" i="1" s="1"/>
  <c r="HR51" i="1"/>
  <c r="HS51" i="1"/>
  <c r="HS73" i="1" s="1"/>
  <c r="HT51" i="1"/>
  <c r="HT66" i="1" s="1"/>
  <c r="HU51" i="1"/>
  <c r="HU60" i="1" s="1"/>
  <c r="HV51" i="1"/>
  <c r="HV87" i="1" s="1"/>
  <c r="HW51" i="1"/>
  <c r="HW79" i="1" s="1"/>
  <c r="HX51" i="1"/>
  <c r="HX65" i="1" s="1"/>
  <c r="HY51" i="1"/>
  <c r="HY73" i="1" s="1"/>
  <c r="HZ51" i="1"/>
  <c r="IA51" i="1"/>
  <c r="IA86" i="1" s="1"/>
  <c r="IB51" i="1"/>
  <c r="IB70" i="1" s="1"/>
  <c r="IC51" i="1"/>
  <c r="ID51" i="1"/>
  <c r="ID87" i="1" s="1"/>
  <c r="IE51" i="1"/>
  <c r="IF51" i="1"/>
  <c r="IF66" i="1" s="1"/>
  <c r="IG51" i="1"/>
  <c r="IG83" i="1" s="1"/>
  <c r="IH51" i="1"/>
  <c r="II51" i="1"/>
  <c r="II85" i="1" s="1"/>
  <c r="IJ51" i="1"/>
  <c r="IK51" i="1"/>
  <c r="IK81" i="1" s="1"/>
  <c r="IL51" i="1"/>
  <c r="IL54" i="1" s="1"/>
  <c r="IM51" i="1"/>
  <c r="IM55" i="1" s="1"/>
  <c r="IN51" i="1"/>
  <c r="IN57" i="1" s="1"/>
  <c r="IO51" i="1"/>
  <c r="IO72" i="1" s="1"/>
  <c r="IP51" i="1"/>
  <c r="IQ51" i="1"/>
  <c r="IQ87" i="1" s="1"/>
  <c r="IR51" i="1"/>
  <c r="IR55" i="1" s="1"/>
  <c r="IS51" i="1"/>
  <c r="IT51" i="1"/>
  <c r="IT80" i="1" s="1"/>
  <c r="IU51" i="1"/>
  <c r="IV51" i="1"/>
  <c r="IV65" i="1" s="1"/>
  <c r="IW51" i="1"/>
  <c r="IW55" i="1" s="1"/>
  <c r="IX51" i="1"/>
  <c r="IY51" i="1"/>
  <c r="IY85" i="1" s="1"/>
  <c r="IZ51" i="1"/>
  <c r="IZ78" i="1" s="1"/>
  <c r="JA51" i="1"/>
  <c r="JA66" i="1" s="1"/>
  <c r="JB51" i="1"/>
  <c r="JB65" i="1" s="1"/>
  <c r="JC51" i="1"/>
  <c r="JC66" i="1" s="1"/>
  <c r="JD51" i="1"/>
  <c r="JD87" i="1" s="1"/>
  <c r="JE51" i="1"/>
  <c r="JF51" i="1"/>
  <c r="JG51" i="1"/>
  <c r="JG62" i="1" s="1"/>
  <c r="JH51" i="1"/>
  <c r="JH69" i="1" s="1"/>
  <c r="JI51" i="1"/>
  <c r="JJ51" i="1"/>
  <c r="JJ84" i="1" s="1"/>
  <c r="JK51" i="1"/>
  <c r="JL51" i="1"/>
  <c r="JL79" i="1" s="1"/>
  <c r="JM51" i="1"/>
  <c r="JM64" i="1" s="1"/>
  <c r="JN51" i="1"/>
  <c r="JO51" i="1"/>
  <c r="JO73" i="1" s="1"/>
  <c r="JP51" i="1"/>
  <c r="JP79" i="1" s="1"/>
  <c r="JQ51" i="1"/>
  <c r="JR51" i="1"/>
  <c r="JS51" i="1"/>
  <c r="JT51" i="1"/>
  <c r="JT86" i="1" s="1"/>
  <c r="JU51" i="1"/>
  <c r="JU54" i="1" s="1"/>
  <c r="JV51" i="1"/>
  <c r="JW51" i="1"/>
  <c r="JW62" i="1" s="1"/>
  <c r="JX51" i="1"/>
  <c r="JX83" i="1" s="1"/>
  <c r="JY51" i="1"/>
  <c r="JY52" i="1" s="1"/>
  <c r="JZ51" i="1"/>
  <c r="KA51" i="1"/>
  <c r="KB51" i="1"/>
  <c r="KB77" i="1" s="1"/>
  <c r="KC51" i="1"/>
  <c r="KD51" i="1"/>
  <c r="KD88" i="1" s="1"/>
  <c r="KE51" i="1"/>
  <c r="KE68" i="1" s="1"/>
  <c r="KF51" i="1"/>
  <c r="KF84" i="1" s="1"/>
  <c r="KG51" i="1"/>
  <c r="KG87" i="1" s="1"/>
  <c r="KH51" i="1"/>
  <c r="KH78" i="1" s="1"/>
  <c r="KI51" i="1"/>
  <c r="KJ51" i="1"/>
  <c r="KJ73" i="1" s="1"/>
  <c r="KK51" i="1"/>
  <c r="KK57" i="1" s="1"/>
  <c r="KL51" i="1"/>
  <c r="KM51" i="1"/>
  <c r="KM75" i="1" s="1"/>
  <c r="KN51" i="1"/>
  <c r="KN55" i="1" s="1"/>
  <c r="KO51" i="1"/>
  <c r="KO57" i="1" s="1"/>
  <c r="KP51" i="1"/>
  <c r="KP77" i="1" s="1"/>
  <c r="KQ51" i="1"/>
  <c r="KQ77" i="1" s="1"/>
  <c r="KR51" i="1"/>
  <c r="KR74" i="1" s="1"/>
  <c r="KS51" i="1"/>
  <c r="KS56" i="1" s="1"/>
  <c r="KT51" i="1"/>
  <c r="KT78" i="1" s="1"/>
  <c r="KU51" i="1"/>
  <c r="KU78" i="1" s="1"/>
  <c r="KV51" i="1"/>
  <c r="KV85" i="1" s="1"/>
  <c r="KW51" i="1"/>
  <c r="KX51" i="1"/>
  <c r="L50" i="1"/>
  <c r="M50" i="1" s="1"/>
  <c r="N50" i="1" s="1"/>
  <c r="O50" i="1" s="1"/>
  <c r="P50" i="1" s="1"/>
  <c r="Q50" i="1" s="1"/>
  <c r="R50" i="1" s="1"/>
  <c r="S50" i="1" s="1"/>
  <c r="T50" i="1" s="1"/>
  <c r="U50" i="1" s="1"/>
  <c r="V50" i="1" s="1"/>
  <c r="W50" i="1" s="1"/>
  <c r="X50" i="1" s="1"/>
  <c r="Y50" i="1" s="1"/>
  <c r="Z50" i="1" s="1"/>
  <c r="AA50" i="1" s="1"/>
  <c r="AB50" i="1" s="1"/>
  <c r="AC50" i="1" s="1"/>
  <c r="AD50" i="1" s="1"/>
  <c r="AE50" i="1" s="1"/>
  <c r="AF50" i="1" s="1"/>
  <c r="AG50" i="1" s="1"/>
  <c r="AH50" i="1" s="1"/>
  <c r="AI50" i="1" s="1"/>
  <c r="AJ50" i="1" s="1"/>
  <c r="AK50" i="1" s="1"/>
  <c r="AL50" i="1" s="1"/>
  <c r="AM50" i="1" s="1"/>
  <c r="AN50" i="1" s="1"/>
  <c r="AO50" i="1" s="1"/>
  <c r="AP50" i="1" s="1"/>
  <c r="AQ50" i="1" s="1"/>
  <c r="AR50" i="1" s="1"/>
  <c r="AS50" i="1" s="1"/>
  <c r="AT50" i="1" s="1"/>
  <c r="AU50" i="1" s="1"/>
  <c r="AV50" i="1" s="1"/>
  <c r="AW50" i="1" s="1"/>
  <c r="AX50" i="1" s="1"/>
  <c r="AY50" i="1" s="1"/>
  <c r="AZ50" i="1" s="1"/>
  <c r="BA50" i="1" s="1"/>
  <c r="BB50" i="1" s="1"/>
  <c r="BC50" i="1" s="1"/>
  <c r="BD50" i="1" s="1"/>
  <c r="BE50" i="1" s="1"/>
  <c r="BF50" i="1" s="1"/>
  <c r="BG50" i="1" s="1"/>
  <c r="BH50" i="1" s="1"/>
  <c r="BI50" i="1" s="1"/>
  <c r="BJ50" i="1" s="1"/>
  <c r="BK50" i="1" s="1"/>
  <c r="BL50" i="1" s="1"/>
  <c r="BM50" i="1" s="1"/>
  <c r="BN50" i="1" s="1"/>
  <c r="BO50" i="1" s="1"/>
  <c r="BP50" i="1" s="1"/>
  <c r="BQ50" i="1" s="1"/>
  <c r="BR50" i="1" s="1"/>
  <c r="BS50" i="1" s="1"/>
  <c r="BT50" i="1" s="1"/>
  <c r="BU50" i="1" s="1"/>
  <c r="BV50" i="1" s="1"/>
  <c r="BW50" i="1" s="1"/>
  <c r="BX50" i="1" s="1"/>
  <c r="BY50" i="1" s="1"/>
  <c r="BZ50" i="1" s="1"/>
  <c r="CA50" i="1" s="1"/>
  <c r="CB50" i="1" s="1"/>
  <c r="CC50" i="1" s="1"/>
  <c r="CD50" i="1" s="1"/>
  <c r="CE50" i="1" s="1"/>
  <c r="CF50" i="1" s="1"/>
  <c r="CG50" i="1" s="1"/>
  <c r="CH50" i="1" s="1"/>
  <c r="CI50" i="1" s="1"/>
  <c r="CJ50" i="1" s="1"/>
  <c r="CK50" i="1" s="1"/>
  <c r="CL50" i="1" s="1"/>
  <c r="CM50" i="1" s="1"/>
  <c r="CN50" i="1" s="1"/>
  <c r="CO50" i="1" s="1"/>
  <c r="CP50" i="1" s="1"/>
  <c r="CQ50" i="1" s="1"/>
  <c r="CR50" i="1" s="1"/>
  <c r="CS50" i="1" s="1"/>
  <c r="CT50" i="1" s="1"/>
  <c r="CU50" i="1" s="1"/>
  <c r="CV50" i="1" s="1"/>
  <c r="CW50" i="1" s="1"/>
  <c r="CX50" i="1" s="1"/>
  <c r="CY50" i="1" s="1"/>
  <c r="CZ50" i="1" s="1"/>
  <c r="DA50" i="1" s="1"/>
  <c r="DB50" i="1" s="1"/>
  <c r="DC50" i="1" s="1"/>
  <c r="DD50" i="1" s="1"/>
  <c r="DE50" i="1" s="1"/>
  <c r="DF50" i="1" s="1"/>
  <c r="DG50" i="1" s="1"/>
  <c r="DH50" i="1" s="1"/>
  <c r="DI50" i="1" s="1"/>
  <c r="DJ50" i="1" s="1"/>
  <c r="DK50" i="1" s="1"/>
  <c r="DL50" i="1" s="1"/>
  <c r="DM50" i="1" s="1"/>
  <c r="DN50" i="1" s="1"/>
  <c r="DO50" i="1" s="1"/>
  <c r="DP50" i="1" s="1"/>
  <c r="DQ50" i="1" s="1"/>
  <c r="DR50" i="1" s="1"/>
  <c r="DS50" i="1" s="1"/>
  <c r="DT50" i="1" s="1"/>
  <c r="DU50" i="1" s="1"/>
  <c r="DV50" i="1" s="1"/>
  <c r="DW50" i="1" s="1"/>
  <c r="DX50" i="1" s="1"/>
  <c r="DY50" i="1" s="1"/>
  <c r="DZ50" i="1" s="1"/>
  <c r="EA50" i="1" s="1"/>
  <c r="EB50" i="1" s="1"/>
  <c r="EC50" i="1" s="1"/>
  <c r="ED50" i="1" s="1"/>
  <c r="EE50" i="1" s="1"/>
  <c r="EF50" i="1" s="1"/>
  <c r="EG50" i="1" s="1"/>
  <c r="EH50" i="1" s="1"/>
  <c r="EI50" i="1" s="1"/>
  <c r="EJ50" i="1" s="1"/>
  <c r="EK50" i="1" s="1"/>
  <c r="EL50" i="1" s="1"/>
  <c r="EM50" i="1" s="1"/>
  <c r="EN50" i="1" s="1"/>
  <c r="EO50" i="1" s="1"/>
  <c r="EP50" i="1" s="1"/>
  <c r="EQ50" i="1" s="1"/>
  <c r="ER50" i="1" s="1"/>
  <c r="ES50" i="1" s="1"/>
  <c r="ET50" i="1" s="1"/>
  <c r="EU50" i="1" s="1"/>
  <c r="EV50" i="1" s="1"/>
  <c r="EW50" i="1" s="1"/>
  <c r="EX50" i="1" s="1"/>
  <c r="EY50" i="1" s="1"/>
  <c r="EZ50" i="1" s="1"/>
  <c r="FA50" i="1" s="1"/>
  <c r="FB50" i="1" s="1"/>
  <c r="FC50" i="1" s="1"/>
  <c r="FD50" i="1" s="1"/>
  <c r="FE50" i="1" s="1"/>
  <c r="FF50" i="1" s="1"/>
  <c r="FG50" i="1" s="1"/>
  <c r="FH50" i="1" s="1"/>
  <c r="FI50" i="1" s="1"/>
  <c r="FJ50" i="1" s="1"/>
  <c r="FK50" i="1" s="1"/>
  <c r="FL50" i="1" s="1"/>
  <c r="FM50" i="1" s="1"/>
  <c r="FN50" i="1" s="1"/>
  <c r="FO50" i="1" s="1"/>
  <c r="FP50" i="1" s="1"/>
  <c r="FQ50" i="1" s="1"/>
  <c r="FR50" i="1" s="1"/>
  <c r="FS50" i="1" s="1"/>
  <c r="FT50" i="1" s="1"/>
  <c r="FU50" i="1" s="1"/>
  <c r="FV50" i="1" s="1"/>
  <c r="FW50" i="1" s="1"/>
  <c r="FX50" i="1" s="1"/>
  <c r="FY50" i="1" s="1"/>
  <c r="FZ50" i="1" s="1"/>
  <c r="GA50" i="1" s="1"/>
  <c r="GB50" i="1" s="1"/>
  <c r="GC50" i="1" s="1"/>
  <c r="GD50" i="1" s="1"/>
  <c r="GE50" i="1" s="1"/>
  <c r="GF50" i="1" s="1"/>
  <c r="GG50" i="1" s="1"/>
  <c r="GH50" i="1" s="1"/>
  <c r="GI50" i="1" s="1"/>
  <c r="GJ50" i="1" s="1"/>
  <c r="GK50" i="1" s="1"/>
  <c r="GL50" i="1" s="1"/>
  <c r="GM50" i="1" s="1"/>
  <c r="GN50" i="1" s="1"/>
  <c r="GO50" i="1" s="1"/>
  <c r="GP50" i="1" s="1"/>
  <c r="GQ50" i="1" s="1"/>
  <c r="GR50" i="1" s="1"/>
  <c r="GS50" i="1" s="1"/>
  <c r="GT50" i="1" s="1"/>
  <c r="GU50" i="1" s="1"/>
  <c r="GV50" i="1" s="1"/>
  <c r="GW50" i="1" s="1"/>
  <c r="GX50" i="1" s="1"/>
  <c r="GY50" i="1" s="1"/>
  <c r="GZ50" i="1" s="1"/>
  <c r="HA50" i="1" s="1"/>
  <c r="HB50" i="1" s="1"/>
  <c r="HC50" i="1" s="1"/>
  <c r="HD50" i="1" s="1"/>
  <c r="HE50" i="1" s="1"/>
  <c r="HF50" i="1" s="1"/>
  <c r="HG50" i="1" s="1"/>
  <c r="HH50" i="1" s="1"/>
  <c r="HI50" i="1" s="1"/>
  <c r="HJ50" i="1" s="1"/>
  <c r="HK50" i="1" s="1"/>
  <c r="HL50" i="1" s="1"/>
  <c r="HM50" i="1" s="1"/>
  <c r="HN50" i="1" s="1"/>
  <c r="HO50" i="1" s="1"/>
  <c r="HP50" i="1" s="1"/>
  <c r="HQ50" i="1" s="1"/>
  <c r="HR50" i="1" s="1"/>
  <c r="HS50" i="1" s="1"/>
  <c r="HT50" i="1" s="1"/>
  <c r="HU50" i="1" s="1"/>
  <c r="HV50" i="1" s="1"/>
  <c r="HW50" i="1" s="1"/>
  <c r="HX50" i="1" s="1"/>
  <c r="HY50" i="1" s="1"/>
  <c r="HZ50" i="1" s="1"/>
  <c r="IA50" i="1" s="1"/>
  <c r="IB50" i="1" s="1"/>
  <c r="IC50" i="1" s="1"/>
  <c r="ID50" i="1" s="1"/>
  <c r="IE50" i="1" s="1"/>
  <c r="IF50" i="1" s="1"/>
  <c r="IG50" i="1" s="1"/>
  <c r="IH50" i="1" s="1"/>
  <c r="II50" i="1" s="1"/>
  <c r="IJ50" i="1" s="1"/>
  <c r="IK50" i="1" s="1"/>
  <c r="IL50" i="1" s="1"/>
  <c r="IM50" i="1" s="1"/>
  <c r="IN50" i="1" s="1"/>
  <c r="IO50" i="1" s="1"/>
  <c r="IP50" i="1" s="1"/>
  <c r="IQ50" i="1" s="1"/>
  <c r="IR50" i="1" s="1"/>
  <c r="IS50" i="1" s="1"/>
  <c r="IT50" i="1" s="1"/>
  <c r="IU50" i="1" s="1"/>
  <c r="IV50" i="1" s="1"/>
  <c r="IW50" i="1" s="1"/>
  <c r="IX50" i="1" s="1"/>
  <c r="IY50" i="1" s="1"/>
  <c r="IZ50" i="1" s="1"/>
  <c r="JA50" i="1" s="1"/>
  <c r="JB50" i="1" s="1"/>
  <c r="JC50" i="1" s="1"/>
  <c r="JD50" i="1" s="1"/>
  <c r="JE50" i="1" s="1"/>
  <c r="JF50" i="1" s="1"/>
  <c r="JG50" i="1" s="1"/>
  <c r="JH50" i="1" s="1"/>
  <c r="JI50" i="1" s="1"/>
  <c r="JJ50" i="1" s="1"/>
  <c r="JK50" i="1" s="1"/>
  <c r="JL50" i="1" s="1"/>
  <c r="JM50" i="1" s="1"/>
  <c r="JN50" i="1" s="1"/>
  <c r="JO50" i="1" s="1"/>
  <c r="JP50" i="1" s="1"/>
  <c r="JQ50" i="1" s="1"/>
  <c r="JR50" i="1" s="1"/>
  <c r="JS50" i="1" s="1"/>
  <c r="JT50" i="1" s="1"/>
  <c r="JU50" i="1" s="1"/>
  <c r="JV50" i="1" s="1"/>
  <c r="JW50" i="1" s="1"/>
  <c r="JX50" i="1" s="1"/>
  <c r="JY50" i="1" s="1"/>
  <c r="JZ50" i="1" s="1"/>
  <c r="KA50" i="1" s="1"/>
  <c r="KB50" i="1" s="1"/>
  <c r="KC50" i="1" s="1"/>
  <c r="KD50" i="1" s="1"/>
  <c r="KE50" i="1" s="1"/>
  <c r="KF50" i="1" s="1"/>
  <c r="KG50" i="1" s="1"/>
  <c r="KH50" i="1" s="1"/>
  <c r="KI50" i="1" s="1"/>
  <c r="KJ50" i="1" s="1"/>
  <c r="KK50" i="1" s="1"/>
  <c r="KL50" i="1" s="1"/>
  <c r="KM50" i="1" s="1"/>
  <c r="KN50" i="1" s="1"/>
  <c r="KO50" i="1" s="1"/>
  <c r="KP50" i="1" s="1"/>
  <c r="KQ50" i="1" s="1"/>
  <c r="KR50" i="1" s="1"/>
  <c r="KS50" i="1" s="1"/>
  <c r="KT50" i="1" s="1"/>
  <c r="KU50" i="1" s="1"/>
  <c r="KV50" i="1" s="1"/>
  <c r="KW50" i="1" s="1"/>
  <c r="KX50" i="1" s="1"/>
  <c r="JP23" i="1"/>
  <c r="IE45" i="1"/>
  <c r="CC18" i="1"/>
  <c r="AS38" i="1"/>
  <c r="L9" i="1"/>
  <c r="M9" i="1" s="1"/>
  <c r="N9" i="1" s="1"/>
  <c r="O9" i="1" s="1"/>
  <c r="P9" i="1" s="1"/>
  <c r="Q9" i="1" s="1"/>
  <c r="R9" i="1" s="1"/>
  <c r="S9" i="1" s="1"/>
  <c r="T9" i="1" s="1"/>
  <c r="U9" i="1" s="1"/>
  <c r="V9" i="1" s="1"/>
  <c r="W9" i="1" s="1"/>
  <c r="X9" i="1" s="1"/>
  <c r="Y9" i="1" s="1"/>
  <c r="Z9" i="1" s="1"/>
  <c r="AA9" i="1" s="1"/>
  <c r="AB9" i="1" s="1"/>
  <c r="AC9" i="1" s="1"/>
  <c r="AD9" i="1" s="1"/>
  <c r="AE9" i="1" s="1"/>
  <c r="AF9" i="1" s="1"/>
  <c r="AG9" i="1" s="1"/>
  <c r="AH9" i="1" s="1"/>
  <c r="AI9" i="1" s="1"/>
  <c r="AJ9" i="1" s="1"/>
  <c r="AK9" i="1" s="1"/>
  <c r="AL9" i="1" s="1"/>
  <c r="AM9" i="1" s="1"/>
  <c r="AN9" i="1" s="1"/>
  <c r="AO9" i="1" s="1"/>
  <c r="AP9" i="1" s="1"/>
  <c r="AQ9" i="1" s="1"/>
  <c r="AR9" i="1" s="1"/>
  <c r="AS9" i="1" s="1"/>
  <c r="AT9" i="1" s="1"/>
  <c r="AU9" i="1" s="1"/>
  <c r="AV9" i="1" s="1"/>
  <c r="AW9" i="1" s="1"/>
  <c r="AX9" i="1" s="1"/>
  <c r="AY9" i="1" s="1"/>
  <c r="AZ9" i="1" s="1"/>
  <c r="BA9" i="1" s="1"/>
  <c r="BB9" i="1" s="1"/>
  <c r="BC9" i="1" s="1"/>
  <c r="BD9" i="1" s="1"/>
  <c r="BE9" i="1" s="1"/>
  <c r="BF9" i="1" s="1"/>
  <c r="BG9" i="1" s="1"/>
  <c r="BH9" i="1" s="1"/>
  <c r="BI9" i="1" s="1"/>
  <c r="BJ9" i="1" s="1"/>
  <c r="BK9" i="1" s="1"/>
  <c r="BL9" i="1" s="1"/>
  <c r="BM9" i="1" s="1"/>
  <c r="BN9" i="1" s="1"/>
  <c r="BO9" i="1" s="1"/>
  <c r="BP9" i="1" s="1"/>
  <c r="BQ9" i="1" s="1"/>
  <c r="BR9" i="1" s="1"/>
  <c r="BS9" i="1" s="1"/>
  <c r="BT9" i="1" s="1"/>
  <c r="BU9" i="1" s="1"/>
  <c r="BV9" i="1" s="1"/>
  <c r="BW9" i="1" s="1"/>
  <c r="BX9" i="1" s="1"/>
  <c r="BY9" i="1" s="1"/>
  <c r="BZ9" i="1" s="1"/>
  <c r="CA9" i="1" s="1"/>
  <c r="CB9" i="1" s="1"/>
  <c r="CC9" i="1" s="1"/>
  <c r="CD9" i="1" s="1"/>
  <c r="CE9" i="1" s="1"/>
  <c r="CF9" i="1" s="1"/>
  <c r="CG9" i="1" s="1"/>
  <c r="CH9" i="1" s="1"/>
  <c r="CI9" i="1" s="1"/>
  <c r="CJ9" i="1" s="1"/>
  <c r="CK9" i="1" s="1"/>
  <c r="CL9" i="1" s="1"/>
  <c r="CM9" i="1" s="1"/>
  <c r="CN9" i="1" s="1"/>
  <c r="CO9" i="1" s="1"/>
  <c r="CP9" i="1" s="1"/>
  <c r="CQ9" i="1" s="1"/>
  <c r="CR9" i="1" s="1"/>
  <c r="CS9" i="1" s="1"/>
  <c r="CT9" i="1" s="1"/>
  <c r="CU9" i="1" s="1"/>
  <c r="CV9" i="1" s="1"/>
  <c r="CW9" i="1" s="1"/>
  <c r="CX9" i="1" s="1"/>
  <c r="CY9" i="1" s="1"/>
  <c r="CZ9" i="1" s="1"/>
  <c r="DA9" i="1" s="1"/>
  <c r="DB9" i="1" s="1"/>
  <c r="DC9" i="1" s="1"/>
  <c r="DD9" i="1" s="1"/>
  <c r="DE9" i="1" s="1"/>
  <c r="DF9" i="1" s="1"/>
  <c r="DG9" i="1" s="1"/>
  <c r="DH9" i="1" s="1"/>
  <c r="DI9" i="1" s="1"/>
  <c r="DJ9" i="1" s="1"/>
  <c r="DK9" i="1" s="1"/>
  <c r="DL9" i="1" s="1"/>
  <c r="DM9" i="1" s="1"/>
  <c r="DN9" i="1" s="1"/>
  <c r="DO9" i="1" s="1"/>
  <c r="DP9" i="1" s="1"/>
  <c r="DQ9" i="1" s="1"/>
  <c r="DR9" i="1" s="1"/>
  <c r="DS9" i="1" s="1"/>
  <c r="DT9" i="1" s="1"/>
  <c r="DU9" i="1" s="1"/>
  <c r="DV9" i="1" s="1"/>
  <c r="DW9" i="1" s="1"/>
  <c r="DX9" i="1" s="1"/>
  <c r="DY9" i="1" s="1"/>
  <c r="DZ9" i="1" s="1"/>
  <c r="EA9" i="1" s="1"/>
  <c r="EB9" i="1" s="1"/>
  <c r="EC9" i="1" s="1"/>
  <c r="ED9" i="1" s="1"/>
  <c r="EE9" i="1" s="1"/>
  <c r="EF9" i="1" s="1"/>
  <c r="EG9" i="1" s="1"/>
  <c r="EH9" i="1" s="1"/>
  <c r="EI9" i="1" s="1"/>
  <c r="EJ9" i="1" s="1"/>
  <c r="EK9" i="1" s="1"/>
  <c r="EL9" i="1" s="1"/>
  <c r="EM9" i="1" s="1"/>
  <c r="EN9" i="1" s="1"/>
  <c r="EO9" i="1" s="1"/>
  <c r="EP9" i="1" s="1"/>
  <c r="EQ9" i="1" s="1"/>
  <c r="ER9" i="1" s="1"/>
  <c r="ES9" i="1" s="1"/>
  <c r="ET9" i="1" s="1"/>
  <c r="EU9" i="1" s="1"/>
  <c r="EV9" i="1" s="1"/>
  <c r="EW9" i="1" s="1"/>
  <c r="EX9" i="1" s="1"/>
  <c r="EY9" i="1" s="1"/>
  <c r="EZ9" i="1" s="1"/>
  <c r="FA9" i="1" s="1"/>
  <c r="FB9" i="1" s="1"/>
  <c r="FC9" i="1" s="1"/>
  <c r="FD9" i="1" s="1"/>
  <c r="FE9" i="1" s="1"/>
  <c r="FF9" i="1" s="1"/>
  <c r="FG9" i="1" s="1"/>
  <c r="FH9" i="1" s="1"/>
  <c r="FI9" i="1" s="1"/>
  <c r="FJ9" i="1" s="1"/>
  <c r="FK9" i="1" s="1"/>
  <c r="FL9" i="1" s="1"/>
  <c r="FM9" i="1" s="1"/>
  <c r="FN9" i="1" s="1"/>
  <c r="FO9" i="1" s="1"/>
  <c r="FP9" i="1" s="1"/>
  <c r="FQ9" i="1" s="1"/>
  <c r="FR9" i="1" s="1"/>
  <c r="FS9" i="1" s="1"/>
  <c r="FT9" i="1" s="1"/>
  <c r="FU9" i="1" s="1"/>
  <c r="FV9" i="1" s="1"/>
  <c r="FW9" i="1" s="1"/>
  <c r="FX9" i="1" s="1"/>
  <c r="FY9" i="1" s="1"/>
  <c r="FZ9" i="1" s="1"/>
  <c r="GA9" i="1" s="1"/>
  <c r="GB9" i="1" s="1"/>
  <c r="GC9" i="1" s="1"/>
  <c r="GD9" i="1" s="1"/>
  <c r="GE9" i="1" s="1"/>
  <c r="GF9" i="1" s="1"/>
  <c r="GG9" i="1" s="1"/>
  <c r="GH9" i="1" s="1"/>
  <c r="GI9" i="1" s="1"/>
  <c r="GJ9" i="1" s="1"/>
  <c r="GK9" i="1" s="1"/>
  <c r="GL9" i="1" s="1"/>
  <c r="GM9" i="1" s="1"/>
  <c r="GN9" i="1" s="1"/>
  <c r="GO9" i="1" s="1"/>
  <c r="GP9" i="1" s="1"/>
  <c r="GQ9" i="1" s="1"/>
  <c r="GR9" i="1" s="1"/>
  <c r="GS9" i="1" s="1"/>
  <c r="GT9" i="1" s="1"/>
  <c r="GU9" i="1" s="1"/>
  <c r="GV9" i="1" s="1"/>
  <c r="GW9" i="1" s="1"/>
  <c r="GX9" i="1" s="1"/>
  <c r="GY9" i="1" s="1"/>
  <c r="GZ9" i="1" s="1"/>
  <c r="HA9" i="1" s="1"/>
  <c r="HB9" i="1" s="1"/>
  <c r="HC9" i="1" s="1"/>
  <c r="HD9" i="1" s="1"/>
  <c r="HE9" i="1" s="1"/>
  <c r="HF9" i="1" s="1"/>
  <c r="HG9" i="1" s="1"/>
  <c r="HH9" i="1" s="1"/>
  <c r="HI9" i="1" s="1"/>
  <c r="HJ9" i="1" s="1"/>
  <c r="HK9" i="1" s="1"/>
  <c r="HL9" i="1" s="1"/>
  <c r="HM9" i="1" s="1"/>
  <c r="HN9" i="1" s="1"/>
  <c r="HO9" i="1" s="1"/>
  <c r="HP9" i="1" s="1"/>
  <c r="HQ9" i="1" s="1"/>
  <c r="HR9" i="1" s="1"/>
  <c r="HS9" i="1" s="1"/>
  <c r="HT9" i="1" s="1"/>
  <c r="HU9" i="1" s="1"/>
  <c r="HV9" i="1" s="1"/>
  <c r="HW9" i="1" s="1"/>
  <c r="HX9" i="1" s="1"/>
  <c r="HY9" i="1" s="1"/>
  <c r="HZ9" i="1" s="1"/>
  <c r="IA9" i="1" s="1"/>
  <c r="IB9" i="1" s="1"/>
  <c r="IC9" i="1" s="1"/>
  <c r="ID9" i="1" s="1"/>
  <c r="IE9" i="1" s="1"/>
  <c r="IF9" i="1" s="1"/>
  <c r="IG9" i="1" s="1"/>
  <c r="IH9" i="1" s="1"/>
  <c r="II9" i="1" s="1"/>
  <c r="IJ9" i="1" s="1"/>
  <c r="IK9" i="1" s="1"/>
  <c r="IL9" i="1" s="1"/>
  <c r="IM9" i="1" s="1"/>
  <c r="IN9" i="1" s="1"/>
  <c r="IO9" i="1" s="1"/>
  <c r="IP9" i="1" s="1"/>
  <c r="IQ9" i="1" s="1"/>
  <c r="IR9" i="1" s="1"/>
  <c r="IS9" i="1" s="1"/>
  <c r="IT9" i="1" s="1"/>
  <c r="IU9" i="1" s="1"/>
  <c r="IV9" i="1" s="1"/>
  <c r="IW9" i="1" s="1"/>
  <c r="IX9" i="1" s="1"/>
  <c r="IY9" i="1" s="1"/>
  <c r="IZ9" i="1" s="1"/>
  <c r="JA9" i="1" s="1"/>
  <c r="JB9" i="1" s="1"/>
  <c r="JC9" i="1" s="1"/>
  <c r="JD9" i="1" s="1"/>
  <c r="JE9" i="1" s="1"/>
  <c r="JF9" i="1" s="1"/>
  <c r="JG9" i="1" s="1"/>
  <c r="JH9" i="1" s="1"/>
  <c r="JI9" i="1" s="1"/>
  <c r="JJ9" i="1" s="1"/>
  <c r="JK9" i="1" s="1"/>
  <c r="JL9" i="1" s="1"/>
  <c r="JM9" i="1" s="1"/>
  <c r="JN9" i="1" s="1"/>
  <c r="JO9" i="1" s="1"/>
  <c r="JP9" i="1" s="1"/>
  <c r="JQ9" i="1" s="1"/>
  <c r="JR9" i="1" s="1"/>
  <c r="JS9" i="1" s="1"/>
  <c r="JT9" i="1" s="1"/>
  <c r="JU9" i="1" s="1"/>
  <c r="JV9" i="1" s="1"/>
  <c r="JW9" i="1" s="1"/>
  <c r="JX9" i="1" s="1"/>
  <c r="JY9" i="1" s="1"/>
  <c r="JZ9" i="1" s="1"/>
  <c r="KA9" i="1" s="1"/>
  <c r="KB9" i="1" s="1"/>
  <c r="KC9" i="1" s="1"/>
  <c r="KD9" i="1" s="1"/>
  <c r="KE9" i="1" s="1"/>
  <c r="KF9" i="1" s="1"/>
  <c r="KG9" i="1" s="1"/>
  <c r="KH9" i="1" s="1"/>
  <c r="KI9" i="1" s="1"/>
  <c r="KJ9" i="1" s="1"/>
  <c r="KK9" i="1" s="1"/>
  <c r="KL9" i="1" s="1"/>
  <c r="KM9" i="1" s="1"/>
  <c r="KN9" i="1" s="1"/>
  <c r="KO9" i="1" s="1"/>
  <c r="KP9" i="1" s="1"/>
  <c r="KQ9" i="1" s="1"/>
  <c r="KR9" i="1" s="1"/>
  <c r="KS9" i="1" s="1"/>
  <c r="KT9" i="1" s="1"/>
  <c r="KU9" i="1" s="1"/>
  <c r="KV9" i="1" s="1"/>
  <c r="KW9" i="1" s="1"/>
  <c r="KX9" i="1" s="1"/>
  <c r="L8" i="1"/>
  <c r="S63" i="1"/>
  <c r="AA65" i="1"/>
  <c r="M69" i="1"/>
  <c r="M74" i="1"/>
  <c r="HK82" i="1"/>
  <c r="EQ55" i="1"/>
  <c r="EI60" i="1"/>
  <c r="DS67" i="1"/>
  <c r="CU82" i="1"/>
  <c r="CM72" i="1"/>
  <c r="AI88" i="1"/>
  <c r="AI70" i="1"/>
  <c r="AA80" i="1"/>
  <c r="AA85" i="1"/>
  <c r="AA83" i="1"/>
  <c r="M53" i="1"/>
  <c r="U53" i="1"/>
  <c r="M55" i="1"/>
  <c r="U55" i="1"/>
  <c r="M57" i="1"/>
  <c r="U57" i="1"/>
  <c r="M59" i="1"/>
  <c r="U59" i="1"/>
  <c r="M61" i="1"/>
  <c r="U61" i="1"/>
  <c r="M63" i="1"/>
  <c r="U63" i="1"/>
  <c r="M65" i="1"/>
  <c r="U65" i="1"/>
  <c r="M67" i="1"/>
  <c r="U67" i="1"/>
  <c r="U76" i="1"/>
  <c r="S80" i="1"/>
  <c r="S85" i="1"/>
  <c r="S73" i="1"/>
  <c r="K88" i="1"/>
  <c r="K86" i="1"/>
  <c r="K78" i="1"/>
  <c r="K76" i="1"/>
  <c r="K79" i="1"/>
  <c r="K73" i="1"/>
  <c r="K71" i="1"/>
  <c r="U69" i="1"/>
  <c r="KK85" i="1"/>
  <c r="HY82" i="1"/>
  <c r="HA72" i="1"/>
  <c r="FU62" i="1"/>
  <c r="EW71" i="1"/>
  <c r="DY78" i="1"/>
  <c r="DQ71" i="1"/>
  <c r="CK83" i="1"/>
  <c r="AG76" i="1"/>
  <c r="EI52" i="1"/>
  <c r="FG52" i="1"/>
  <c r="HK52" i="1"/>
  <c r="K54" i="1"/>
  <c r="S54" i="1"/>
  <c r="AA54" i="1"/>
  <c r="CU54" i="1"/>
  <c r="K56" i="1"/>
  <c r="S56" i="1"/>
  <c r="AA56" i="1"/>
  <c r="DC56" i="1"/>
  <c r="K58" i="1"/>
  <c r="S58" i="1"/>
  <c r="AI58" i="1"/>
  <c r="DC58" i="1"/>
  <c r="K60" i="1"/>
  <c r="S60" i="1"/>
  <c r="AI60" i="1"/>
  <c r="K62" i="1"/>
  <c r="S62" i="1"/>
  <c r="DC62" i="1"/>
  <c r="K64" i="1"/>
  <c r="S64" i="1"/>
  <c r="AI64" i="1"/>
  <c r="DC64" i="1"/>
  <c r="K66" i="1"/>
  <c r="S66" i="1"/>
  <c r="AI66" i="1"/>
  <c r="K68" i="1"/>
  <c r="S68" i="1"/>
  <c r="AI68" i="1"/>
  <c r="N85" i="1"/>
  <c r="GV79" i="1"/>
  <c r="FP58" i="1"/>
  <c r="DT68" i="1"/>
  <c r="M88" i="1"/>
  <c r="M86" i="1"/>
  <c r="M84" i="1"/>
  <c r="M82" i="1"/>
  <c r="M80" i="1"/>
  <c r="M78" i="1"/>
  <c r="M87" i="1"/>
  <c r="M85" i="1"/>
  <c r="M83" i="1"/>
  <c r="M81" i="1"/>
  <c r="M75" i="1"/>
  <c r="M73" i="1"/>
  <c r="M71" i="1"/>
  <c r="M77" i="1"/>
  <c r="M79" i="1"/>
  <c r="T58" i="1"/>
  <c r="AR58" i="1"/>
  <c r="CG68" i="1"/>
  <c r="K77" i="1"/>
  <c r="KV58" i="1"/>
  <c r="GF56" i="1"/>
  <c r="ER73" i="1"/>
  <c r="ER69" i="1"/>
  <c r="CN75" i="1"/>
  <c r="CN70" i="1"/>
  <c r="U74" i="1"/>
  <c r="M76" i="1"/>
  <c r="M52" i="1"/>
  <c r="M54" i="1"/>
  <c r="U54" i="1"/>
  <c r="AS54" i="1"/>
  <c r="M56" i="1"/>
  <c r="U56" i="1"/>
  <c r="M58" i="1"/>
  <c r="U58" i="1"/>
  <c r="AK58" i="1"/>
  <c r="M60" i="1"/>
  <c r="U60" i="1"/>
  <c r="M62" i="1"/>
  <c r="U62" i="1"/>
  <c r="BA62" i="1"/>
  <c r="M64" i="1"/>
  <c r="U64" i="1"/>
  <c r="BQ64" i="1"/>
  <c r="M66" i="1"/>
  <c r="U66" i="1"/>
  <c r="AK66" i="1"/>
  <c r="M68" i="1"/>
  <c r="U68" i="1"/>
  <c r="M72" i="1"/>
  <c r="V77" i="1"/>
  <c r="JP72" i="1"/>
  <c r="IB64" i="1"/>
  <c r="HL85" i="1"/>
  <c r="HL57" i="1"/>
  <c r="FX55" i="1"/>
  <c r="FH77" i="1"/>
  <c r="FH56" i="1"/>
  <c r="DD78" i="1"/>
  <c r="DD71" i="1"/>
  <c r="DD69" i="1"/>
  <c r="CV73" i="1"/>
  <c r="BX82" i="1"/>
  <c r="BX75" i="1"/>
  <c r="BX70" i="1"/>
  <c r="BH87" i="1"/>
  <c r="AR82" i="1"/>
  <c r="AR80" i="1"/>
  <c r="AR72" i="1"/>
  <c r="AR70" i="1"/>
  <c r="U88" i="1"/>
  <c r="U86" i="1"/>
  <c r="U84" i="1"/>
  <c r="U82" i="1"/>
  <c r="U80" i="1"/>
  <c r="U78" i="1"/>
  <c r="U87" i="1"/>
  <c r="U85" i="1"/>
  <c r="U83" i="1"/>
  <c r="U81" i="1"/>
  <c r="U79" i="1"/>
  <c r="U75" i="1"/>
  <c r="U73" i="1"/>
  <c r="U71" i="1"/>
  <c r="U77" i="1"/>
  <c r="CF57" i="1"/>
  <c r="AR67" i="1"/>
  <c r="W81" i="1"/>
  <c r="W86" i="1"/>
  <c r="W69" i="1"/>
  <c r="W80" i="1"/>
  <c r="O87" i="1"/>
  <c r="O80" i="1"/>
  <c r="N60" i="1"/>
  <c r="V60" i="1"/>
  <c r="V62" i="1"/>
  <c r="N64" i="1"/>
  <c r="V64" i="1"/>
  <c r="N66" i="1"/>
  <c r="N68" i="1"/>
  <c r="BQ52" i="1"/>
  <c r="AK52" i="1"/>
  <c r="BW52" i="1"/>
  <c r="AQ52" i="1"/>
  <c r="AI52" i="1"/>
  <c r="AA52" i="1"/>
  <c r="CM52" i="1"/>
  <c r="CU52" i="1"/>
  <c r="DC52" i="1"/>
  <c r="DK52" i="1"/>
  <c r="DS52" i="1"/>
  <c r="AZ52" i="1"/>
  <c r="CF52" i="1"/>
  <c r="DT52" i="1"/>
  <c r="S52" i="1"/>
  <c r="U52" i="1"/>
  <c r="K52" i="1"/>
  <c r="IE37" i="1"/>
  <c r="HT24" i="1"/>
  <c r="HE31" i="1"/>
  <c r="IP21" i="1"/>
  <c r="HC41" i="1"/>
  <c r="HX16" i="1"/>
  <c r="IF42" i="1"/>
  <c r="IF28" i="1"/>
  <c r="IF25" i="1"/>
  <c r="IF38" i="1"/>
  <c r="IF18" i="1"/>
  <c r="IN37" i="1"/>
  <c r="IN39" i="1"/>
  <c r="IN21" i="1"/>
  <c r="IN30" i="1"/>
  <c r="KB36" i="1"/>
  <c r="KB31" i="1"/>
  <c r="KB17" i="1"/>
  <c r="KR46" i="1"/>
  <c r="KR43" i="1"/>
  <c r="KR44" i="1"/>
  <c r="KR18" i="1"/>
  <c r="KR14" i="1"/>
  <c r="IW47" i="1"/>
  <c r="IW43" i="1"/>
  <c r="IW13" i="1"/>
  <c r="IW36" i="1"/>
  <c r="IW11" i="1"/>
  <c r="JE36" i="1"/>
  <c r="JE28" i="1"/>
  <c r="JE43" i="1"/>
  <c r="JE39" i="1"/>
  <c r="JE16" i="1"/>
  <c r="IQ17" i="1"/>
  <c r="HC45" i="1"/>
  <c r="HC20" i="1"/>
  <c r="HC12" i="1"/>
  <c r="HC39" i="1"/>
  <c r="IQ44" i="1"/>
  <c r="IQ38" i="1"/>
  <c r="IQ41" i="1"/>
  <c r="HJ44" i="1"/>
  <c r="HJ31" i="1"/>
  <c r="IH46" i="1"/>
  <c r="IH36" i="1"/>
  <c r="IP32" i="1"/>
  <c r="IP38" i="1"/>
  <c r="IP26" i="1"/>
  <c r="JV46" i="1"/>
  <c r="JV47" i="1"/>
  <c r="JV26" i="1"/>
  <c r="JV33" i="1"/>
  <c r="KL42" i="1"/>
  <c r="KL35" i="1"/>
  <c r="KL20" i="1"/>
  <c r="KT40" i="1"/>
  <c r="KT42" i="1"/>
  <c r="KT14" i="1"/>
  <c r="IM11" i="1"/>
  <c r="HT13" i="1"/>
  <c r="HV20" i="1"/>
  <c r="JG37" i="1"/>
  <c r="JO41" i="1"/>
  <c r="JO25" i="1"/>
  <c r="JO16" i="1"/>
  <c r="JO15" i="1"/>
  <c r="IE24" i="1"/>
  <c r="IE27" i="1"/>
  <c r="HT35" i="1"/>
  <c r="HT41" i="1"/>
  <c r="IZ47" i="1"/>
  <c r="JP40" i="1"/>
  <c r="JP37" i="1"/>
  <c r="JP20" i="1"/>
  <c r="JP12" i="1"/>
  <c r="JP28" i="1"/>
  <c r="IP19" i="1"/>
  <c r="HJ23" i="1"/>
  <c r="HM30" i="1"/>
  <c r="JQ41" i="1"/>
  <c r="JY47" i="1"/>
  <c r="JY39" i="1"/>
  <c r="JY41" i="1"/>
  <c r="JY29" i="1"/>
  <c r="JY22" i="1"/>
  <c r="JY12" i="1"/>
  <c r="KG44" i="1"/>
  <c r="KG36" i="1"/>
  <c r="KG23" i="1"/>
  <c r="KG21" i="1"/>
  <c r="KG17" i="1"/>
  <c r="JV11" i="1"/>
  <c r="IM13" i="1"/>
  <c r="HO21" i="1"/>
  <c r="IM21" i="1"/>
  <c r="IE43" i="1"/>
  <c r="HV46" i="1"/>
  <c r="HV30" i="1"/>
  <c r="HV32" i="1"/>
  <c r="JJ37" i="1"/>
  <c r="JJ17" i="1"/>
  <c r="JJ22" i="1"/>
  <c r="JR41" i="1"/>
  <c r="JR30" i="1"/>
  <c r="JR22" i="1"/>
  <c r="JZ38" i="1"/>
  <c r="JZ29" i="1"/>
  <c r="JZ17" i="1"/>
  <c r="JZ16" i="1"/>
  <c r="KH39" i="1"/>
  <c r="KH36" i="1"/>
  <c r="KH23" i="1"/>
  <c r="KH19" i="1"/>
  <c r="KH15" i="1"/>
  <c r="IH12" i="1"/>
  <c r="HV14" i="1"/>
  <c r="HT15" i="1"/>
  <c r="HT36" i="1"/>
  <c r="IE36" i="1"/>
  <c r="IE28" i="1"/>
  <c r="IM36" i="1"/>
  <c r="KQ41" i="1"/>
  <c r="KQ39" i="1"/>
  <c r="KQ27" i="1"/>
  <c r="KQ32" i="1"/>
  <c r="KQ20" i="1"/>
  <c r="IE18" i="1"/>
  <c r="HE28" i="1"/>
  <c r="IE31" i="1"/>
  <c r="HE36" i="1"/>
  <c r="L30" i="1"/>
  <c r="L39" i="1"/>
  <c r="BK19" i="1"/>
  <c r="AV28" i="1"/>
  <c r="BM14" i="1"/>
  <c r="AS17" i="1"/>
  <c r="BN23" i="1"/>
  <c r="CF14" i="1"/>
  <c r="BU30" i="1"/>
  <c r="BN24" i="1"/>
  <c r="BX46" i="1"/>
  <c r="BX27" i="1"/>
  <c r="BX11" i="1"/>
  <c r="EJ39" i="1"/>
  <c r="EJ35" i="1"/>
  <c r="EJ30" i="1"/>
  <c r="EJ11" i="1"/>
  <c r="FA34" i="1"/>
  <c r="FA15" i="1"/>
  <c r="CH37" i="1"/>
  <c r="CH44" i="1"/>
  <c r="CH12" i="1"/>
  <c r="CP42" i="1"/>
  <c r="CP41" i="1"/>
  <c r="CP32" i="1"/>
  <c r="ET47" i="1"/>
  <c r="ET33" i="1"/>
  <c r="ET17" i="1"/>
  <c r="ET16" i="1"/>
  <c r="FB31" i="1"/>
  <c r="FB34" i="1"/>
  <c r="FB33" i="1"/>
  <c r="FZ30" i="1"/>
  <c r="GH14" i="1"/>
  <c r="GX28" i="1"/>
  <c r="GX43" i="1"/>
  <c r="GX39" i="1"/>
  <c r="GX19" i="1"/>
  <c r="AS11" i="1"/>
  <c r="AP16" i="1"/>
  <c r="CP24" i="1"/>
  <c r="AI15" i="1"/>
  <c r="AI29" i="1"/>
  <c r="AI36" i="1"/>
  <c r="AI34" i="1"/>
  <c r="AI33" i="1"/>
  <c r="AI17" i="1"/>
  <c r="CE45" i="1"/>
  <c r="EI17" i="1"/>
  <c r="EI13" i="1"/>
  <c r="AR39" i="1"/>
  <c r="GN26" i="1"/>
  <c r="GN41" i="1"/>
  <c r="GN35" i="1"/>
  <c r="BA45" i="1"/>
  <c r="BA43" i="1"/>
  <c r="BA16" i="1"/>
  <c r="BA13" i="1"/>
  <c r="BA17" i="1"/>
  <c r="CO24" i="1"/>
  <c r="DE47" i="1"/>
  <c r="DE41" i="1"/>
  <c r="DE42" i="1"/>
  <c r="DE40" i="1"/>
  <c r="DE14" i="1"/>
  <c r="DE21" i="1"/>
  <c r="FQ34" i="1"/>
  <c r="FQ41" i="1"/>
  <c r="FQ31" i="1"/>
  <c r="FQ17" i="1"/>
  <c r="FQ16" i="1"/>
  <c r="BC34" i="1"/>
  <c r="BC25" i="1"/>
  <c r="BK30" i="1"/>
  <c r="BK44" i="1"/>
  <c r="BK27" i="1"/>
  <c r="BK17" i="1"/>
  <c r="CY43" i="1"/>
  <c r="CY47" i="1"/>
  <c r="DG13" i="1"/>
  <c r="DG31" i="1"/>
  <c r="DO33" i="1"/>
  <c r="DO29" i="1"/>
  <c r="DO45" i="1"/>
  <c r="DO36" i="1"/>
  <c r="DO31" i="1"/>
  <c r="DO40" i="1"/>
  <c r="DO32" i="1"/>
  <c r="DO18" i="1"/>
  <c r="DO44" i="1"/>
  <c r="DO28" i="1"/>
  <c r="DO25" i="1"/>
  <c r="DW42" i="1"/>
  <c r="DW34" i="1"/>
  <c r="DW38" i="1"/>
  <c r="DW40" i="1"/>
  <c r="DW29" i="1"/>
  <c r="DW30" i="1"/>
  <c r="DW31" i="1"/>
  <c r="DW23" i="1"/>
  <c r="DW24" i="1"/>
  <c r="DW18" i="1"/>
  <c r="DW25" i="1"/>
  <c r="DW19" i="1"/>
  <c r="DW20" i="1"/>
  <c r="FK14" i="1"/>
  <c r="FS35" i="1"/>
  <c r="GA42" i="1"/>
  <c r="GA40" i="1"/>
  <c r="GA43" i="1"/>
  <c r="GA32" i="1"/>
  <c r="GA27" i="1"/>
  <c r="GA44" i="1"/>
  <c r="GA34" i="1"/>
  <c r="GA18" i="1"/>
  <c r="GA28" i="1"/>
  <c r="GA36" i="1"/>
  <c r="GA38" i="1"/>
  <c r="GA20" i="1"/>
  <c r="GA22" i="1"/>
  <c r="GA15" i="1"/>
  <c r="AS15" i="1"/>
  <c r="AS46" i="1"/>
  <c r="BK11" i="1"/>
  <c r="BA12" i="1"/>
  <c r="CH15" i="1"/>
  <c r="CP25" i="1"/>
  <c r="CU44" i="1"/>
  <c r="CU47" i="1"/>
  <c r="CU39" i="1"/>
  <c r="CU15" i="1"/>
  <c r="CU24" i="1"/>
  <c r="CU16" i="1"/>
  <c r="CU40" i="1"/>
  <c r="CU34" i="1"/>
  <c r="CU26" i="1"/>
  <c r="CU18" i="1"/>
  <c r="CU36" i="1"/>
  <c r="CU28" i="1"/>
  <c r="CU42" i="1"/>
  <c r="CU30" i="1"/>
  <c r="CU29" i="1"/>
  <c r="CU38" i="1"/>
  <c r="CU37" i="1"/>
  <c r="CU13" i="1"/>
  <c r="CU22" i="1"/>
  <c r="EQ38" i="1"/>
  <c r="EQ41" i="1"/>
  <c r="EQ45" i="1"/>
  <c r="EQ43" i="1"/>
  <c r="EQ42" i="1"/>
  <c r="EQ35" i="1"/>
  <c r="EQ22" i="1"/>
  <c r="EQ14" i="1"/>
  <c r="EQ20" i="1"/>
  <c r="EQ21" i="1"/>
  <c r="EQ13" i="1"/>
  <c r="EQ19" i="1"/>
  <c r="EQ32" i="1"/>
  <c r="EQ23" i="1"/>
  <c r="GM24" i="1"/>
  <c r="GM17" i="1"/>
  <c r="DD40" i="1"/>
  <c r="DD11" i="1"/>
  <c r="FH21" i="1"/>
  <c r="FP36" i="1"/>
  <c r="GV46" i="1"/>
  <c r="GV40" i="1"/>
  <c r="GV39" i="1"/>
  <c r="GV31" i="1"/>
  <c r="GV29" i="1"/>
  <c r="GV19" i="1"/>
  <c r="GV16" i="1"/>
  <c r="GV14" i="1"/>
  <c r="FI44" i="1"/>
  <c r="FI47" i="1"/>
  <c r="FI39" i="1"/>
  <c r="FI42" i="1"/>
  <c r="FI45" i="1"/>
  <c r="FI43" i="1"/>
  <c r="FI34" i="1"/>
  <c r="FI26" i="1"/>
  <c r="FI37" i="1"/>
  <c r="FI29" i="1"/>
  <c r="FI32" i="1"/>
  <c r="FI33" i="1"/>
  <c r="FI25" i="1"/>
  <c r="FI38" i="1"/>
  <c r="FI36" i="1"/>
  <c r="FI28" i="1"/>
  <c r="FI24" i="1"/>
  <c r="FI20" i="1"/>
  <c r="FI12" i="1"/>
  <c r="FI35" i="1"/>
  <c r="FI15" i="1"/>
  <c r="FI18" i="1"/>
  <c r="FI31" i="1"/>
  <c r="FI23" i="1"/>
  <c r="FI19" i="1"/>
  <c r="FI46" i="1"/>
  <c r="FI41" i="1"/>
  <c r="FI30" i="1"/>
  <c r="FI22" i="1"/>
  <c r="FI14" i="1"/>
  <c r="FI21" i="1"/>
  <c r="FI27" i="1"/>
  <c r="FI16" i="1"/>
  <c r="FI40" i="1"/>
  <c r="FI13" i="1"/>
  <c r="FI17" i="1"/>
  <c r="FI11" i="1"/>
  <c r="X39" i="1"/>
  <c r="AS14" i="1"/>
  <c r="AS24" i="1"/>
  <c r="BA15" i="1"/>
  <c r="BX18" i="1"/>
  <c r="AV30" i="1"/>
  <c r="AV22" i="1"/>
  <c r="AV45" i="1"/>
  <c r="AV25" i="1"/>
  <c r="AV47" i="1"/>
  <c r="AV43" i="1"/>
  <c r="BT42" i="1"/>
  <c r="BT38" i="1"/>
  <c r="BT30" i="1"/>
  <c r="BT15" i="1"/>
  <c r="BT32" i="1"/>
  <c r="BT35" i="1"/>
  <c r="BT28" i="1"/>
  <c r="BT16" i="1"/>
  <c r="BT13" i="1"/>
  <c r="BT29" i="1"/>
  <c r="BT14" i="1"/>
  <c r="BT11" i="1"/>
  <c r="CB11" i="1"/>
  <c r="CZ46" i="1"/>
  <c r="CZ36" i="1"/>
  <c r="CZ28" i="1"/>
  <c r="CZ29" i="1"/>
  <c r="CZ13" i="1"/>
  <c r="CZ45" i="1"/>
  <c r="CZ39" i="1"/>
  <c r="CZ23" i="1"/>
  <c r="CZ15" i="1"/>
  <c r="CZ27" i="1"/>
  <c r="CZ35" i="1"/>
  <c r="CZ34" i="1"/>
  <c r="CZ11" i="1"/>
  <c r="DH42" i="1"/>
  <c r="DH43" i="1"/>
  <c r="DH28" i="1"/>
  <c r="DH12" i="1"/>
  <c r="DH37" i="1"/>
  <c r="DH22" i="1"/>
  <c r="DH31" i="1"/>
  <c r="DH23" i="1"/>
  <c r="DH47" i="1"/>
  <c r="DH35" i="1"/>
  <c r="DH34" i="1"/>
  <c r="DH45" i="1"/>
  <c r="DH26" i="1"/>
  <c r="DH11" i="1"/>
  <c r="EF16" i="1"/>
  <c r="EN31" i="1"/>
  <c r="FL40" i="1"/>
  <c r="FL46" i="1"/>
  <c r="FL38" i="1"/>
  <c r="FL42" i="1"/>
  <c r="FL33" i="1"/>
  <c r="FL25" i="1"/>
  <c r="FL21" i="1"/>
  <c r="FL16" i="1"/>
  <c r="FL39" i="1"/>
  <c r="FL15" i="1"/>
  <c r="FL31" i="1"/>
  <c r="FL32" i="1"/>
  <c r="FL14" i="1"/>
  <c r="FL11" i="1"/>
  <c r="GJ47" i="1"/>
  <c r="GJ37" i="1"/>
  <c r="GJ33" i="1"/>
  <c r="GJ31" i="1"/>
  <c r="GJ21" i="1"/>
  <c r="GJ46" i="1"/>
  <c r="GJ44" i="1"/>
  <c r="GJ34" i="1"/>
  <c r="GJ30" i="1"/>
  <c r="GJ28" i="1"/>
  <c r="GJ18" i="1"/>
  <c r="GJ15" i="1"/>
  <c r="GJ13" i="1"/>
  <c r="GR15" i="1"/>
  <c r="AP13" i="1"/>
  <c r="AV18" i="1"/>
  <c r="AU21" i="1"/>
  <c r="AS26" i="1"/>
  <c r="AS40" i="1"/>
  <c r="AS42" i="1"/>
  <c r="AZ19" i="1"/>
  <c r="CM13" i="1"/>
  <c r="BK15" i="1"/>
  <c r="CH18" i="1"/>
  <c r="CH23" i="1"/>
  <c r="FL22" i="1"/>
  <c r="CM42" i="1"/>
  <c r="CM43" i="1"/>
  <c r="CM44" i="1"/>
  <c r="CM45" i="1"/>
  <c r="CM47" i="1"/>
  <c r="CM33" i="1"/>
  <c r="CM34" i="1"/>
  <c r="CM26" i="1"/>
  <c r="CM18" i="1"/>
  <c r="CM41" i="1"/>
  <c r="CM35" i="1"/>
  <c r="CM38" i="1"/>
  <c r="CM30" i="1"/>
  <c r="CM22" i="1"/>
  <c r="CM46" i="1"/>
  <c r="CM39" i="1"/>
  <c r="CM31" i="1"/>
  <c r="CM23" i="1"/>
  <c r="CM36" i="1"/>
  <c r="CM21" i="1"/>
  <c r="CM20" i="1"/>
  <c r="CM12" i="1"/>
  <c r="CM37" i="1"/>
  <c r="CM19" i="1"/>
  <c r="CM16" i="1"/>
  <c r="CM28" i="1"/>
  <c r="CM17" i="1"/>
  <c r="CM14" i="1"/>
  <c r="CM40" i="1"/>
  <c r="CM27" i="1"/>
  <c r="EY46" i="1"/>
  <c r="EY38" i="1"/>
  <c r="EY41" i="1"/>
  <c r="EY44" i="1"/>
  <c r="EY47" i="1"/>
  <c r="EY39" i="1"/>
  <c r="EY45" i="1"/>
  <c r="EY40" i="1"/>
  <c r="EY36" i="1"/>
  <c r="EY28" i="1"/>
  <c r="EY31" i="1"/>
  <c r="EY23" i="1"/>
  <c r="EY34" i="1"/>
  <c r="EY26" i="1"/>
  <c r="EY35" i="1"/>
  <c r="EY27" i="1"/>
  <c r="EY43" i="1"/>
  <c r="EY42" i="1"/>
  <c r="EY30" i="1"/>
  <c r="EY32" i="1"/>
  <c r="EY22" i="1"/>
  <c r="EY14" i="1"/>
  <c r="EY17" i="1"/>
  <c r="EY29" i="1"/>
  <c r="EY20" i="1"/>
  <c r="EY12" i="1"/>
  <c r="EY21" i="1"/>
  <c r="EY13" i="1"/>
  <c r="EY25" i="1"/>
  <c r="EY16" i="1"/>
  <c r="EY24" i="1"/>
  <c r="EY15" i="1"/>
  <c r="EY18" i="1"/>
  <c r="EY37" i="1"/>
  <c r="EY19" i="1"/>
  <c r="EY33" i="1"/>
  <c r="CF43" i="1"/>
  <c r="CF45" i="1"/>
  <c r="CF46" i="1"/>
  <c r="CF19" i="1"/>
  <c r="CF36" i="1"/>
  <c r="CF28" i="1"/>
  <c r="CF40" i="1"/>
  <c r="CF24" i="1"/>
  <c r="CF29" i="1"/>
  <c r="CF20" i="1"/>
  <c r="CF13" i="1"/>
  <c r="CF38" i="1"/>
  <c r="DL36" i="1"/>
  <c r="DL18" i="1"/>
  <c r="DL21" i="1"/>
  <c r="DL31" i="1"/>
  <c r="DL32" i="1"/>
  <c r="DL25" i="1"/>
  <c r="BE43" i="1"/>
  <c r="BE44" i="1"/>
  <c r="BE16" i="1"/>
  <c r="BE33" i="1"/>
  <c r="BE37" i="1"/>
  <c r="BE21" i="1"/>
  <c r="BE30" i="1"/>
  <c r="BE22" i="1"/>
  <c r="BM45" i="1"/>
  <c r="BM39" i="1"/>
  <c r="BM47" i="1"/>
  <c r="BM33" i="1"/>
  <c r="BM29" i="1"/>
  <c r="BM23" i="1"/>
  <c r="BM38" i="1"/>
  <c r="BM19" i="1"/>
  <c r="BU42" i="1"/>
  <c r="BU43" i="1"/>
  <c r="BU45" i="1"/>
  <c r="BU39" i="1"/>
  <c r="BU31" i="1"/>
  <c r="BU40" i="1"/>
  <c r="BU32" i="1"/>
  <c r="BU24" i="1"/>
  <c r="BU16" i="1"/>
  <c r="BU44" i="1"/>
  <c r="BU41" i="1"/>
  <c r="BU33" i="1"/>
  <c r="BU46" i="1"/>
  <c r="BU36" i="1"/>
  <c r="BU28" i="1"/>
  <c r="BU20" i="1"/>
  <c r="BU37" i="1"/>
  <c r="BU29" i="1"/>
  <c r="BU21" i="1"/>
  <c r="BU19" i="1"/>
  <c r="BU47" i="1"/>
  <c r="BU12" i="1"/>
  <c r="BU38" i="1"/>
  <c r="BU27" i="1"/>
  <c r="BU26" i="1"/>
  <c r="BU25" i="1"/>
  <c r="BU17" i="1"/>
  <c r="BU18" i="1"/>
  <c r="BU15" i="1"/>
  <c r="BU14" i="1"/>
  <c r="BU11" i="1"/>
  <c r="BU35" i="1"/>
  <c r="CC42" i="1"/>
  <c r="CC43" i="1"/>
  <c r="CC45" i="1"/>
  <c r="CC39" i="1"/>
  <c r="CC31" i="1"/>
  <c r="CC40" i="1"/>
  <c r="CC32" i="1"/>
  <c r="CC24" i="1"/>
  <c r="CC16" i="1"/>
  <c r="CC46" i="1"/>
  <c r="CC41" i="1"/>
  <c r="CC33" i="1"/>
  <c r="CC36" i="1"/>
  <c r="CC28" i="1"/>
  <c r="CC20" i="1"/>
  <c r="CC37" i="1"/>
  <c r="CC29" i="1"/>
  <c r="CC21" i="1"/>
  <c r="CC47" i="1"/>
  <c r="CC44" i="1"/>
  <c r="CC13" i="1"/>
  <c r="CC34" i="1"/>
  <c r="CC19" i="1"/>
  <c r="CC12" i="1"/>
  <c r="CC27" i="1"/>
  <c r="CC26" i="1"/>
  <c r="CC25" i="1"/>
  <c r="CC11" i="1"/>
  <c r="CC23" i="1"/>
  <c r="CC22" i="1"/>
  <c r="CC14" i="1"/>
  <c r="DQ37" i="1"/>
  <c r="DQ41" i="1"/>
  <c r="DQ47" i="1"/>
  <c r="DQ32" i="1"/>
  <c r="DQ26" i="1"/>
  <c r="DQ28" i="1"/>
  <c r="DQ30" i="1"/>
  <c r="DQ29" i="1"/>
  <c r="DY35" i="1"/>
  <c r="DY36" i="1"/>
  <c r="DY33" i="1"/>
  <c r="DY31" i="1"/>
  <c r="DY25" i="1"/>
  <c r="DY39" i="1"/>
  <c r="DY12" i="1"/>
  <c r="DY14" i="1"/>
  <c r="DY47" i="1"/>
  <c r="EG43" i="1"/>
  <c r="EG35" i="1"/>
  <c r="EG44" i="1"/>
  <c r="EG36" i="1"/>
  <c r="EG45" i="1"/>
  <c r="EG37" i="1"/>
  <c r="EG40" i="1"/>
  <c r="EG32" i="1"/>
  <c r="EG41" i="1"/>
  <c r="EG33" i="1"/>
  <c r="EG39" i="1"/>
  <c r="EG31" i="1"/>
  <c r="EG23" i="1"/>
  <c r="EG15" i="1"/>
  <c r="EG24" i="1"/>
  <c r="EG16" i="1"/>
  <c r="EG34" i="1"/>
  <c r="EG25" i="1"/>
  <c r="EG17" i="1"/>
  <c r="EG47" i="1"/>
  <c r="EG38" i="1"/>
  <c r="EG26" i="1"/>
  <c r="EG18" i="1"/>
  <c r="EG42" i="1"/>
  <c r="EG28" i="1"/>
  <c r="EG20" i="1"/>
  <c r="EG12" i="1"/>
  <c r="EG22" i="1"/>
  <c r="EG13" i="1"/>
  <c r="EG19" i="1"/>
  <c r="EG21" i="1"/>
  <c r="EG30" i="1"/>
  <c r="EG46" i="1"/>
  <c r="EG27" i="1"/>
  <c r="EG11" i="1"/>
  <c r="EG29" i="1"/>
  <c r="EO43" i="1"/>
  <c r="EO35" i="1"/>
  <c r="EO44" i="1"/>
  <c r="EO36" i="1"/>
  <c r="EO45" i="1"/>
  <c r="EO37" i="1"/>
  <c r="EO40" i="1"/>
  <c r="EO32" i="1"/>
  <c r="EO41" i="1"/>
  <c r="EO33" i="1"/>
  <c r="EO47" i="1"/>
  <c r="EO38" i="1"/>
  <c r="EO31" i="1"/>
  <c r="EO23" i="1"/>
  <c r="EO15" i="1"/>
  <c r="EO24" i="1"/>
  <c r="EO16" i="1"/>
  <c r="EO42" i="1"/>
  <c r="EO25" i="1"/>
  <c r="EO17" i="1"/>
  <c r="EO46" i="1"/>
  <c r="EO26" i="1"/>
  <c r="EO18" i="1"/>
  <c r="EO39" i="1"/>
  <c r="EO28" i="1"/>
  <c r="EO20" i="1"/>
  <c r="EO12" i="1"/>
  <c r="EO19" i="1"/>
  <c r="EO30" i="1"/>
  <c r="EO21" i="1"/>
  <c r="EO34" i="1"/>
  <c r="EO27" i="1"/>
  <c r="EO14" i="1"/>
  <c r="EO22" i="1"/>
  <c r="EO29" i="1"/>
  <c r="EO13" i="1"/>
  <c r="EO11" i="1"/>
  <c r="FU47" i="1"/>
  <c r="FU30" i="1"/>
  <c r="FU42" i="1"/>
  <c r="FU31" i="1"/>
  <c r="FU14" i="1"/>
  <c r="FU35" i="1"/>
  <c r="FU26" i="1"/>
  <c r="FU20" i="1"/>
  <c r="GC43" i="1"/>
  <c r="GC38" i="1"/>
  <c r="GC45" i="1"/>
  <c r="GC33" i="1"/>
  <c r="GC26" i="1"/>
  <c r="GC16" i="1"/>
  <c r="GC31" i="1"/>
  <c r="GC15" i="1"/>
  <c r="GC34" i="1"/>
  <c r="GC17" i="1"/>
  <c r="GK47" i="1"/>
  <c r="GK45" i="1"/>
  <c r="GK43" i="1"/>
  <c r="GK41" i="1"/>
  <c r="GK39" i="1"/>
  <c r="GK37" i="1"/>
  <c r="GK35" i="1"/>
  <c r="GK33" i="1"/>
  <c r="GK31" i="1"/>
  <c r="GK29" i="1"/>
  <c r="GK27" i="1"/>
  <c r="GK25" i="1"/>
  <c r="GK23" i="1"/>
  <c r="GK32" i="1"/>
  <c r="GK38" i="1"/>
  <c r="GK22" i="1"/>
  <c r="GK17" i="1"/>
  <c r="GK15" i="1"/>
  <c r="GK13" i="1"/>
  <c r="GK44" i="1"/>
  <c r="GK28" i="1"/>
  <c r="GK20" i="1"/>
  <c r="GK34" i="1"/>
  <c r="GK46" i="1"/>
  <c r="GK30" i="1"/>
  <c r="GK21" i="1"/>
  <c r="GK16" i="1"/>
  <c r="GK14" i="1"/>
  <c r="GK12" i="1"/>
  <c r="GK42" i="1"/>
  <c r="GK24" i="1"/>
  <c r="GK19" i="1"/>
  <c r="GK40" i="1"/>
  <c r="GK18" i="1"/>
  <c r="GK36" i="1"/>
  <c r="GK26" i="1"/>
  <c r="GK11" i="1"/>
  <c r="GS47" i="1"/>
  <c r="GS45" i="1"/>
  <c r="GS43" i="1"/>
  <c r="GS41" i="1"/>
  <c r="GS39" i="1"/>
  <c r="GS37" i="1"/>
  <c r="GS35" i="1"/>
  <c r="GS33" i="1"/>
  <c r="GS31" i="1"/>
  <c r="GS29" i="1"/>
  <c r="GS27" i="1"/>
  <c r="GS25" i="1"/>
  <c r="GS23" i="1"/>
  <c r="GS38" i="1"/>
  <c r="GS22" i="1"/>
  <c r="GS20" i="1"/>
  <c r="GS44" i="1"/>
  <c r="GS28" i="1"/>
  <c r="GS17" i="1"/>
  <c r="GS15" i="1"/>
  <c r="GS13" i="1"/>
  <c r="GS34" i="1"/>
  <c r="GS18" i="1"/>
  <c r="GS40" i="1"/>
  <c r="GS24" i="1"/>
  <c r="GS21" i="1"/>
  <c r="GS36" i="1"/>
  <c r="GS19" i="1"/>
  <c r="GS16" i="1"/>
  <c r="GS14" i="1"/>
  <c r="GS12" i="1"/>
  <c r="GS32" i="1"/>
  <c r="GS30" i="1"/>
  <c r="GS26" i="1"/>
  <c r="GS46" i="1"/>
  <c r="GS42" i="1"/>
  <c r="GS11" i="1"/>
  <c r="AS12" i="1"/>
  <c r="AS16" i="1"/>
  <c r="AU20" i="1"/>
  <c r="AS28" i="1"/>
  <c r="AS36" i="1"/>
  <c r="GM11" i="1"/>
  <c r="CF16" i="1"/>
  <c r="BA19" i="1"/>
  <c r="CH24" i="1"/>
  <c r="CM29" i="1"/>
  <c r="CC35" i="1"/>
  <c r="CC38" i="1"/>
  <c r="BC40" i="1"/>
  <c r="DH40" i="1"/>
  <c r="BW44" i="1"/>
  <c r="BW47" i="1"/>
  <c r="BW35" i="1"/>
  <c r="BW30" i="1"/>
  <c r="BW27" i="1"/>
  <c r="BW25" i="1"/>
  <c r="BW36" i="1"/>
  <c r="BW16" i="1"/>
  <c r="EA45" i="1"/>
  <c r="EA39" i="1"/>
  <c r="EA34" i="1"/>
  <c r="EA43" i="1"/>
  <c r="EA25" i="1"/>
  <c r="EA26" i="1"/>
  <c r="EA18" i="1"/>
  <c r="EA20" i="1"/>
  <c r="EA36" i="1"/>
  <c r="EA30" i="1"/>
  <c r="EA40" i="1"/>
  <c r="EA13" i="1"/>
  <c r="EA15" i="1"/>
  <c r="CM25" i="1"/>
  <c r="S44" i="1"/>
  <c r="CV28" i="1"/>
  <c r="AS47" i="1"/>
  <c r="AS43" i="1"/>
  <c r="AS39" i="1"/>
  <c r="AS35" i="1"/>
  <c r="AS31" i="1"/>
  <c r="AS27" i="1"/>
  <c r="AS23" i="1"/>
  <c r="AS45" i="1"/>
  <c r="AS41" i="1"/>
  <c r="AS37" i="1"/>
  <c r="AS33" i="1"/>
  <c r="AS29" i="1"/>
  <c r="AS25" i="1"/>
  <c r="CW47" i="1"/>
  <c r="CW34" i="1"/>
  <c r="CW20" i="1"/>
  <c r="CW32" i="1"/>
  <c r="CW13" i="1"/>
  <c r="ES47" i="1"/>
  <c r="ES42" i="1"/>
  <c r="ES29" i="1"/>
  <c r="ES40" i="1"/>
  <c r="ES28" i="1"/>
  <c r="ES12" i="1"/>
  <c r="ES22" i="1"/>
  <c r="ES38" i="1"/>
  <c r="ES13" i="1"/>
  <c r="ES27" i="1"/>
  <c r="CF42" i="1"/>
  <c r="S17" i="1"/>
  <c r="S29" i="1"/>
  <c r="AP45" i="1"/>
  <c r="AP40" i="1"/>
  <c r="AP34" i="1"/>
  <c r="BF43" i="1"/>
  <c r="BF44" i="1"/>
  <c r="BF41" i="1"/>
  <c r="BF25" i="1"/>
  <c r="BF17" i="1"/>
  <c r="BF38" i="1"/>
  <c r="BF22" i="1"/>
  <c r="BF18" i="1"/>
  <c r="BF31" i="1"/>
  <c r="BF12" i="1"/>
  <c r="BN42" i="1"/>
  <c r="BN32" i="1"/>
  <c r="BN41" i="1"/>
  <c r="BN33" i="1"/>
  <c r="BN29" i="1"/>
  <c r="BN45" i="1"/>
  <c r="BN38" i="1"/>
  <c r="BN36" i="1"/>
  <c r="BN15" i="1"/>
  <c r="BN19" i="1"/>
  <c r="BN26" i="1"/>
  <c r="CL43" i="1"/>
  <c r="CL45" i="1"/>
  <c r="CL13" i="1"/>
  <c r="CT44" i="1"/>
  <c r="CT31" i="1"/>
  <c r="CT25" i="1"/>
  <c r="CT13" i="1"/>
  <c r="CT42" i="1"/>
  <c r="DR45" i="1"/>
  <c r="DR46" i="1"/>
  <c r="DR38" i="1"/>
  <c r="DR47" i="1"/>
  <c r="DR24" i="1"/>
  <c r="DR16" i="1"/>
  <c r="DR18" i="1"/>
  <c r="DR19" i="1"/>
  <c r="DR39" i="1"/>
  <c r="DR15" i="1"/>
  <c r="DR30" i="1"/>
  <c r="DR12" i="1"/>
  <c r="DR22" i="1"/>
  <c r="DZ36" i="1"/>
  <c r="DZ45" i="1"/>
  <c r="DZ33" i="1"/>
  <c r="DZ34" i="1"/>
  <c r="DZ24" i="1"/>
  <c r="DZ17" i="1"/>
  <c r="DZ26" i="1"/>
  <c r="DZ18" i="1"/>
  <c r="DZ21" i="1"/>
  <c r="DZ23" i="1"/>
  <c r="DZ14" i="1"/>
  <c r="DZ43" i="1"/>
  <c r="DZ15" i="1"/>
  <c r="DZ12" i="1"/>
  <c r="EX38" i="1"/>
  <c r="EX36" i="1"/>
  <c r="EX27" i="1"/>
  <c r="EX34" i="1"/>
  <c r="EX26" i="1"/>
  <c r="FF41" i="1"/>
  <c r="FF31" i="1"/>
  <c r="FF19" i="1"/>
  <c r="FF13" i="1"/>
  <c r="FF26" i="1"/>
  <c r="FV43" i="1"/>
  <c r="FV38" i="1"/>
  <c r="FV41" i="1"/>
  <c r="FV33" i="1"/>
  <c r="FV47" i="1"/>
  <c r="FV36" i="1"/>
  <c r="FV24" i="1"/>
  <c r="FV19" i="1"/>
  <c r="FV30" i="1"/>
  <c r="FV17" i="1"/>
  <c r="FV27" i="1"/>
  <c r="FV18" i="1"/>
  <c r="FV15" i="1"/>
  <c r="FV23" i="1"/>
  <c r="FV20" i="1"/>
  <c r="GD44" i="1"/>
  <c r="GD45" i="1"/>
  <c r="GD33" i="1"/>
  <c r="GD40" i="1"/>
  <c r="GD32" i="1"/>
  <c r="GD24" i="1"/>
  <c r="GD22" i="1"/>
  <c r="GD34" i="1"/>
  <c r="GD17" i="1"/>
  <c r="GD26" i="1"/>
  <c r="GD20" i="1"/>
  <c r="GD37" i="1"/>
  <c r="HB35" i="1"/>
  <c r="HB19" i="1"/>
  <c r="HB34" i="1"/>
  <c r="HB18" i="1"/>
  <c r="AV19" i="1"/>
  <c r="AV23" i="1"/>
  <c r="AS32" i="1"/>
  <c r="AS34" i="1"/>
  <c r="CM11" i="1"/>
  <c r="EY11" i="1"/>
  <c r="BU13" i="1"/>
  <c r="BE14" i="1"/>
  <c r="BM18" i="1"/>
  <c r="BT21" i="1"/>
  <c r="CM24" i="1"/>
  <c r="CF25" i="1"/>
  <c r="BW28" i="1"/>
  <c r="CM32" i="1"/>
  <c r="BU34" i="1"/>
  <c r="CL35" i="1"/>
  <c r="BT45" i="1"/>
  <c r="CU14" i="1"/>
  <c r="CU27" i="1"/>
  <c r="DY21" i="1"/>
  <c r="DW36" i="1"/>
  <c r="L43" i="1"/>
  <c r="L24" i="1"/>
  <c r="L27" i="1"/>
  <c r="AD47" i="1"/>
  <c r="AD45" i="1"/>
  <c r="AD44" i="1"/>
  <c r="AD39" i="1"/>
  <c r="AD38" i="1"/>
  <c r="AD37" i="1"/>
  <c r="AD36" i="1"/>
  <c r="AD35" i="1"/>
  <c r="AD34" i="1"/>
  <c r="AD33" i="1"/>
  <c r="AD32" i="1"/>
  <c r="AD31" i="1"/>
  <c r="AD30" i="1"/>
  <c r="AD29" i="1"/>
  <c r="AD28" i="1"/>
  <c r="AD27" i="1"/>
  <c r="AL47" i="1"/>
  <c r="AL46" i="1"/>
  <c r="AL45" i="1"/>
  <c r="AL44" i="1"/>
  <c r="AL43" i="1"/>
  <c r="AL42" i="1"/>
  <c r="AL41" i="1"/>
  <c r="AL40" i="1"/>
  <c r="AL39" i="1"/>
  <c r="AL38" i="1"/>
  <c r="AL37" i="1"/>
  <c r="AL36" i="1"/>
  <c r="AL35" i="1"/>
  <c r="AL34" i="1"/>
  <c r="AL33" i="1"/>
  <c r="AL32" i="1"/>
  <c r="AL31" i="1"/>
  <c r="AL30" i="1"/>
  <c r="AL29" i="1"/>
  <c r="AL28" i="1"/>
  <c r="AL27" i="1"/>
  <c r="Y11" i="1"/>
  <c r="AA12" i="1"/>
  <c r="AL13" i="1"/>
  <c r="Y15" i="1"/>
  <c r="AA16" i="1"/>
  <c r="AC17" i="1"/>
  <c r="AL17" i="1"/>
  <c r="AA20" i="1"/>
  <c r="AL21" i="1"/>
  <c r="AL23" i="1"/>
  <c r="AL25" i="1"/>
  <c r="AA39" i="1"/>
  <c r="AC40" i="1"/>
  <c r="AA43" i="1"/>
  <c r="AC44" i="1"/>
  <c r="AA47" i="1"/>
  <c r="Y47" i="1"/>
  <c r="Y46" i="1"/>
  <c r="Y45" i="1"/>
  <c r="Y44" i="1"/>
  <c r="Y43" i="1"/>
  <c r="Y42" i="1"/>
  <c r="Y41" i="1"/>
  <c r="Y40" i="1"/>
  <c r="Y39" i="1"/>
  <c r="Y38" i="1"/>
  <c r="AD13" i="1"/>
  <c r="AK16" i="1"/>
  <c r="AD17" i="1"/>
  <c r="AK20" i="1"/>
  <c r="AD21" i="1"/>
  <c r="Y22" i="1"/>
  <c r="Y24" i="1"/>
  <c r="Y26" i="1"/>
  <c r="AK37" i="1"/>
  <c r="AA11" i="1"/>
  <c r="AL12" i="1"/>
  <c r="Y14" i="1"/>
  <c r="AA15" i="1"/>
  <c r="AC16" i="1"/>
  <c r="AL16" i="1"/>
  <c r="Y18" i="1"/>
  <c r="AA19" i="1"/>
  <c r="AL20" i="1"/>
  <c r="AD23" i="1"/>
  <c r="AD25" i="1"/>
  <c r="AA26" i="1"/>
  <c r="AL26" i="1"/>
  <c r="AK31" i="1"/>
  <c r="AK33" i="1"/>
  <c r="AA38" i="1"/>
  <c r="AA42" i="1"/>
  <c r="AA46" i="1"/>
  <c r="AD12" i="1"/>
  <c r="AD16" i="1"/>
  <c r="AK19" i="1"/>
  <c r="AD20" i="1"/>
  <c r="AA22" i="1"/>
  <c r="AA24" i="1"/>
  <c r="Y27" i="1"/>
  <c r="Y28" i="1"/>
  <c r="Y29" i="1"/>
  <c r="Y30" i="1"/>
  <c r="Y31" i="1"/>
  <c r="Y32" i="1"/>
  <c r="Y33" i="1"/>
  <c r="Y34" i="1"/>
  <c r="Y35" i="1"/>
  <c r="Y36" i="1"/>
  <c r="Y37" i="1"/>
  <c r="AK44" i="1"/>
  <c r="AH41" i="1"/>
  <c r="AH33" i="1"/>
  <c r="AL11" i="1"/>
  <c r="Y13" i="1"/>
  <c r="AA14" i="1"/>
  <c r="AL15" i="1"/>
  <c r="Y17" i="1"/>
  <c r="AH17" i="1"/>
  <c r="AA18" i="1"/>
  <c r="AL19" i="1"/>
  <c r="Y21" i="1"/>
  <c r="AL22" i="1"/>
  <c r="AL24" i="1"/>
  <c r="AA27" i="1"/>
  <c r="AA28" i="1"/>
  <c r="AA29" i="1"/>
  <c r="AA30" i="1"/>
  <c r="AA31" i="1"/>
  <c r="AA32" i="1"/>
  <c r="AA33" i="1"/>
  <c r="AA34" i="1"/>
  <c r="AA35" i="1"/>
  <c r="AA36" i="1"/>
  <c r="AA37" i="1"/>
  <c r="AA41" i="1"/>
  <c r="AA45" i="1"/>
  <c r="Q17" i="1"/>
  <c r="AD11" i="1"/>
  <c r="AD15" i="1"/>
  <c r="AK18" i="1"/>
  <c r="AD19" i="1"/>
  <c r="AC22" i="1"/>
  <c r="Y23" i="1"/>
  <c r="Y25" i="1"/>
  <c r="AD26" i="1"/>
  <c r="AK43" i="1"/>
  <c r="Y12" i="1"/>
  <c r="AA13" i="1"/>
  <c r="AL14" i="1"/>
  <c r="Y16" i="1"/>
  <c r="AA17" i="1"/>
  <c r="AC18" i="1"/>
  <c r="AL18" i="1"/>
  <c r="Y20" i="1"/>
  <c r="AA21" i="1"/>
  <c r="AD22" i="1"/>
  <c r="AD24" i="1"/>
  <c r="AC29" i="1"/>
  <c r="AC31" i="1"/>
  <c r="AC37" i="1"/>
  <c r="AA40" i="1"/>
  <c r="AC41" i="1"/>
  <c r="AA44" i="1"/>
  <c r="AD14" i="1"/>
  <c r="AD18" i="1"/>
  <c r="AK21" i="1"/>
  <c r="AA23" i="1"/>
  <c r="AK23" i="1"/>
  <c r="Q29" i="1"/>
  <c r="Q21" i="1"/>
  <c r="AC30" i="1" l="1"/>
  <c r="AK47" i="1"/>
  <c r="AC42" i="1"/>
  <c r="AC15" i="1"/>
  <c r="AK40" i="1"/>
  <c r="AC43" i="1"/>
  <c r="AK32" i="1"/>
  <c r="AK26" i="1"/>
  <c r="CE14" i="1"/>
  <c r="S36" i="1"/>
  <c r="ES21" i="1"/>
  <c r="ES14" i="1"/>
  <c r="ES20" i="1"/>
  <c r="ES41" i="1"/>
  <c r="ES39" i="1"/>
  <c r="S23" i="1"/>
  <c r="BW19" i="1"/>
  <c r="BW32" i="1"/>
  <c r="BW38" i="1"/>
  <c r="BW45" i="1"/>
  <c r="BM15" i="1"/>
  <c r="AU19" i="1"/>
  <c r="GC42" i="1"/>
  <c r="GC24" i="1"/>
  <c r="GC23" i="1"/>
  <c r="GC44" i="1"/>
  <c r="GC46" i="1"/>
  <c r="FU13" i="1"/>
  <c r="FU37" i="1"/>
  <c r="FU32" i="1"/>
  <c r="FU39" i="1"/>
  <c r="DY11" i="1"/>
  <c r="DY27" i="1"/>
  <c r="DY17" i="1"/>
  <c r="DY42" i="1"/>
  <c r="DY44" i="1"/>
  <c r="DQ21" i="1"/>
  <c r="DQ18" i="1"/>
  <c r="DQ38" i="1"/>
  <c r="DQ40" i="1"/>
  <c r="BM11" i="1"/>
  <c r="BM21" i="1"/>
  <c r="BM41" i="1"/>
  <c r="BM46" i="1"/>
  <c r="BE23" i="1"/>
  <c r="BE29" i="1"/>
  <c r="BE41" i="1"/>
  <c r="BE45" i="1"/>
  <c r="DL11" i="1"/>
  <c r="DL33" i="1"/>
  <c r="DL41" i="1"/>
  <c r="GM15" i="1"/>
  <c r="FS42" i="1"/>
  <c r="DG25" i="1"/>
  <c r="CY12" i="1"/>
  <c r="BC26" i="1"/>
  <c r="CO13" i="1"/>
  <c r="EI26" i="1"/>
  <c r="FA25" i="1"/>
  <c r="HO17" i="1"/>
  <c r="HE37" i="1"/>
  <c r="AC36" i="1"/>
  <c r="AC28" i="1"/>
  <c r="AK39" i="1"/>
  <c r="AC38" i="1"/>
  <c r="AC39" i="1"/>
  <c r="AK30" i="1"/>
  <c r="AC25" i="1"/>
  <c r="DG33" i="1"/>
  <c r="S34" i="1"/>
  <c r="ES16" i="1"/>
  <c r="ES19" i="1"/>
  <c r="ES36" i="1"/>
  <c r="ES37" i="1"/>
  <c r="ES44" i="1"/>
  <c r="BW46" i="1"/>
  <c r="BW37" i="1"/>
  <c r="BW18" i="1"/>
  <c r="BW43" i="1"/>
  <c r="BM34" i="1"/>
  <c r="FS11" i="1"/>
  <c r="AU15" i="1"/>
  <c r="GC20" i="1"/>
  <c r="GC14" i="1"/>
  <c r="GC32" i="1"/>
  <c r="GC30" i="1"/>
  <c r="GC40" i="1"/>
  <c r="FU18" i="1"/>
  <c r="FU22" i="1"/>
  <c r="FU29" i="1"/>
  <c r="FU41" i="1"/>
  <c r="DY22" i="1"/>
  <c r="DY20" i="1"/>
  <c r="DY16" i="1"/>
  <c r="DY41" i="1"/>
  <c r="DY43" i="1"/>
  <c r="DQ19" i="1"/>
  <c r="DQ42" i="1"/>
  <c r="DQ15" i="1"/>
  <c r="DQ45" i="1"/>
  <c r="BM30" i="1"/>
  <c r="BM37" i="1"/>
  <c r="BM16" i="1"/>
  <c r="BM43" i="1"/>
  <c r="BE34" i="1"/>
  <c r="BE42" i="1"/>
  <c r="BE24" i="1"/>
  <c r="S19" i="1"/>
  <c r="DL14" i="1"/>
  <c r="DL29" i="1"/>
  <c r="DL44" i="1"/>
  <c r="AU11" i="1"/>
  <c r="S37" i="1"/>
  <c r="GM40" i="1"/>
  <c r="FK18" i="1"/>
  <c r="DG36" i="1"/>
  <c r="BC44" i="1"/>
  <c r="CO36" i="1"/>
  <c r="EI39" i="1"/>
  <c r="FA43" i="1"/>
  <c r="S18" i="1"/>
  <c r="HO13" i="1"/>
  <c r="HO29" i="1"/>
  <c r="HO39" i="1"/>
  <c r="AC35" i="1"/>
  <c r="AC27" i="1"/>
  <c r="AK14" i="1"/>
  <c r="AC19" i="1"/>
  <c r="AC48" i="1" s="1" a="1"/>
  <c r="AC48" i="1" s="1"/>
  <c r="D30" i="2" s="1"/>
  <c r="D2" i="2" s="1"/>
  <c r="AK15" i="1"/>
  <c r="AK29" i="1"/>
  <c r="AC20" i="1"/>
  <c r="AC12" i="1"/>
  <c r="AK12" i="1"/>
  <c r="S31" i="1"/>
  <c r="ES31" i="1"/>
  <c r="ES18" i="1"/>
  <c r="ES25" i="1"/>
  <c r="ES26" i="1"/>
  <c r="BW13" i="1"/>
  <c r="BW23" i="1"/>
  <c r="BW26" i="1"/>
  <c r="BW42" i="1"/>
  <c r="DG11" i="1"/>
  <c r="GC12" i="1"/>
  <c r="GC22" i="1"/>
  <c r="GC29" i="1"/>
  <c r="GC37" i="1"/>
  <c r="FU11" i="1"/>
  <c r="FU27" i="1"/>
  <c r="FU19" i="1"/>
  <c r="FU28" i="1"/>
  <c r="FU38" i="1"/>
  <c r="DY13" i="1"/>
  <c r="DY28" i="1"/>
  <c r="DY24" i="1"/>
  <c r="DY32" i="1"/>
  <c r="DQ11" i="1"/>
  <c r="DQ46" i="1"/>
  <c r="DQ17" i="1"/>
  <c r="DQ23" i="1"/>
  <c r="DQ36" i="1"/>
  <c r="BM35" i="1"/>
  <c r="BM20" i="1"/>
  <c r="BM24" i="1"/>
  <c r="BM42" i="1"/>
  <c r="BE15" i="1"/>
  <c r="BE20" i="1"/>
  <c r="BE32" i="1"/>
  <c r="S35" i="1"/>
  <c r="DL17" i="1"/>
  <c r="DL20" i="1"/>
  <c r="DL40" i="1"/>
  <c r="GM42" i="1"/>
  <c r="FS46" i="1"/>
  <c r="FK36" i="1"/>
  <c r="DG19" i="1"/>
  <c r="AU28" i="1"/>
  <c r="CO17" i="1"/>
  <c r="CE21" i="1"/>
  <c r="AU43" i="1"/>
  <c r="HE15" i="1"/>
  <c r="DQ22" i="1"/>
  <c r="AK42" i="1"/>
  <c r="AC34" i="1"/>
  <c r="AC11" i="1"/>
  <c r="AK24" i="1"/>
  <c r="AK36" i="1"/>
  <c r="AK28" i="1"/>
  <c r="AC23" i="1"/>
  <c r="S32" i="1"/>
  <c r="ES17" i="1"/>
  <c r="ES24" i="1"/>
  <c r="ES33" i="1"/>
  <c r="ES34" i="1"/>
  <c r="BW29" i="1"/>
  <c r="BW31" i="1"/>
  <c r="BW34" i="1"/>
  <c r="DY19" i="1"/>
  <c r="CE25" i="1"/>
  <c r="GC21" i="1"/>
  <c r="GC27" i="1"/>
  <c r="GC28" i="1"/>
  <c r="GC39" i="1"/>
  <c r="FU21" i="1"/>
  <c r="FU34" i="1"/>
  <c r="FU24" i="1"/>
  <c r="FU36" i="1"/>
  <c r="FU46" i="1"/>
  <c r="DY30" i="1"/>
  <c r="DY34" i="1"/>
  <c r="DY46" i="1"/>
  <c r="DY40" i="1"/>
  <c r="DQ13" i="1"/>
  <c r="DQ39" i="1"/>
  <c r="DQ25" i="1"/>
  <c r="DQ31" i="1"/>
  <c r="DQ44" i="1"/>
  <c r="BM12" i="1"/>
  <c r="BM28" i="1"/>
  <c r="BM32" i="1"/>
  <c r="BE17" i="1"/>
  <c r="BE18" i="1"/>
  <c r="BE28" i="1"/>
  <c r="BE40" i="1"/>
  <c r="S22" i="1"/>
  <c r="DL24" i="1"/>
  <c r="DL28" i="1"/>
  <c r="DL39" i="1"/>
  <c r="GM43" i="1"/>
  <c r="FS14" i="1"/>
  <c r="FK39" i="1"/>
  <c r="DG41" i="1"/>
  <c r="AU32" i="1"/>
  <c r="CO25" i="1"/>
  <c r="CE32" i="1"/>
  <c r="S38" i="1"/>
  <c r="AU47" i="1"/>
  <c r="HW36" i="1"/>
  <c r="HW34" i="1"/>
  <c r="AK17" i="1"/>
  <c r="AK48" i="1" s="1" a="1"/>
  <c r="AK48" i="1" s="1"/>
  <c r="L30" i="2" s="1"/>
  <c r="L2" i="2" s="1"/>
  <c r="AK38" i="1"/>
  <c r="AK13" i="1"/>
  <c r="AC33" i="1"/>
  <c r="AC14" i="1"/>
  <c r="AC24" i="1"/>
  <c r="AK11" i="1"/>
  <c r="AK35" i="1"/>
  <c r="AK27" i="1"/>
  <c r="AK45" i="1"/>
  <c r="AC13" i="1"/>
  <c r="BW20" i="1"/>
  <c r="S47" i="1"/>
  <c r="ES30" i="1"/>
  <c r="ES15" i="1"/>
  <c r="ES46" i="1"/>
  <c r="ES43" i="1"/>
  <c r="CE27" i="1"/>
  <c r="BW17" i="1"/>
  <c r="BW39" i="1"/>
  <c r="BW33" i="1"/>
  <c r="GC13" i="1"/>
  <c r="GC35" i="1"/>
  <c r="GC36" i="1"/>
  <c r="GC47" i="1"/>
  <c r="FU12" i="1"/>
  <c r="FU15" i="1"/>
  <c r="FU44" i="1"/>
  <c r="FU25" i="1"/>
  <c r="FU43" i="1"/>
  <c r="DY38" i="1"/>
  <c r="DY18" i="1"/>
  <c r="DY15" i="1"/>
  <c r="DY37" i="1"/>
  <c r="DQ14" i="1"/>
  <c r="DQ12" i="1"/>
  <c r="DQ16" i="1"/>
  <c r="DQ34" i="1"/>
  <c r="DQ35" i="1"/>
  <c r="BM17" i="1"/>
  <c r="BM36" i="1"/>
  <c r="BM40" i="1"/>
  <c r="BE11" i="1"/>
  <c r="BE38" i="1"/>
  <c r="BE36" i="1"/>
  <c r="BE31" i="1"/>
  <c r="S16" i="1"/>
  <c r="DL22" i="1"/>
  <c r="DL34" i="1"/>
  <c r="DL38" i="1"/>
  <c r="GM45" i="1"/>
  <c r="FS34" i="1"/>
  <c r="FK43" i="1"/>
  <c r="CY15" i="1"/>
  <c r="CE35" i="1"/>
  <c r="S28" i="1"/>
  <c r="HE27" i="1"/>
  <c r="CG14" i="1"/>
  <c r="AK25" i="1"/>
  <c r="AC32" i="1"/>
  <c r="AC46" i="1"/>
  <c r="AC26" i="1"/>
  <c r="AK22" i="1"/>
  <c r="AC47" i="1"/>
  <c r="AK34" i="1"/>
  <c r="AK41" i="1"/>
  <c r="AC21" i="1"/>
  <c r="BE19" i="1"/>
  <c r="S26" i="1"/>
  <c r="ES11" i="1"/>
  <c r="ES35" i="1"/>
  <c r="ES23" i="1"/>
  <c r="ES32" i="1"/>
  <c r="BW24" i="1"/>
  <c r="BW22" i="1"/>
  <c r="BW41" i="1"/>
  <c r="CY26" i="1"/>
  <c r="AU23" i="1"/>
  <c r="GC11" i="1"/>
  <c r="GC18" i="1"/>
  <c r="GC19" i="1"/>
  <c r="GC25" i="1"/>
  <c r="FU45" i="1"/>
  <c r="FU23" i="1"/>
  <c r="FU16" i="1"/>
  <c r="FU33" i="1"/>
  <c r="FU40" i="1"/>
  <c r="DY29" i="1"/>
  <c r="DY26" i="1"/>
  <c r="DY23" i="1"/>
  <c r="DQ27" i="1"/>
  <c r="DQ20" i="1"/>
  <c r="DQ24" i="1"/>
  <c r="DQ33" i="1"/>
  <c r="BM13" i="1"/>
  <c r="BM22" i="1"/>
  <c r="BM44" i="1"/>
  <c r="BE13" i="1"/>
  <c r="BE46" i="1"/>
  <c r="BE47" i="1"/>
  <c r="CE17" i="1"/>
  <c r="DL23" i="1"/>
  <c r="DL27" i="1"/>
  <c r="CE24" i="1"/>
  <c r="FS23" i="1"/>
  <c r="FK40" i="1"/>
  <c r="CY38" i="1"/>
  <c r="BC24" i="1"/>
  <c r="EI24" i="1"/>
  <c r="CE18" i="1"/>
  <c r="FA18" i="1"/>
  <c r="GE83" i="1"/>
  <c r="HK63" i="1"/>
  <c r="JW52" i="1"/>
  <c r="II52" i="1"/>
  <c r="AE13" i="1"/>
  <c r="EQ18" i="1"/>
  <c r="EQ29" i="1"/>
  <c r="EQ30" i="1"/>
  <c r="EQ28" i="1"/>
  <c r="EQ46" i="1"/>
  <c r="CU46" i="1"/>
  <c r="DW11" i="1"/>
  <c r="GA19" i="1"/>
  <c r="GA17" i="1"/>
  <c r="GA29" i="1"/>
  <c r="GA35" i="1"/>
  <c r="GA37" i="1"/>
  <c r="DW28" i="1"/>
  <c r="DW26" i="1"/>
  <c r="DW14" i="1"/>
  <c r="DW39" i="1"/>
  <c r="DW33" i="1"/>
  <c r="DO17" i="1"/>
  <c r="DO15" i="1"/>
  <c r="DO13" i="1"/>
  <c r="BK31" i="1"/>
  <c r="FQ35" i="1"/>
  <c r="FQ37" i="1"/>
  <c r="DE20" i="1"/>
  <c r="BA22" i="1"/>
  <c r="AI16" i="1"/>
  <c r="AI45" i="1"/>
  <c r="GX13" i="1"/>
  <c r="GX20" i="1"/>
  <c r="CC30" i="1"/>
  <c r="KQ21" i="1"/>
  <c r="KQ34" i="1"/>
  <c r="IE44" i="1"/>
  <c r="IE17" i="1"/>
  <c r="KG22" i="1"/>
  <c r="KG42" i="1"/>
  <c r="JY28" i="1"/>
  <c r="IE20" i="1"/>
  <c r="JO33" i="1"/>
  <c r="HC30" i="1"/>
  <c r="JE12" i="1"/>
  <c r="JE33" i="1"/>
  <c r="IW12" i="1"/>
  <c r="IE15" i="1"/>
  <c r="AE46" i="1"/>
  <c r="EQ24" i="1"/>
  <c r="EQ12" i="1"/>
  <c r="EQ27" i="1"/>
  <c r="EQ36" i="1"/>
  <c r="CU32" i="1"/>
  <c r="CU45" i="1"/>
  <c r="GA33" i="1"/>
  <c r="GA16" i="1"/>
  <c r="GA39" i="1"/>
  <c r="GA24" i="1"/>
  <c r="GA45" i="1"/>
  <c r="DW17" i="1"/>
  <c r="DW16" i="1"/>
  <c r="DW22" i="1"/>
  <c r="DW47" i="1"/>
  <c r="DW41" i="1"/>
  <c r="DO37" i="1"/>
  <c r="DO23" i="1"/>
  <c r="FQ46" i="1"/>
  <c r="AI18" i="1"/>
  <c r="GX12" i="1"/>
  <c r="KQ22" i="1"/>
  <c r="IE42" i="1"/>
  <c r="KG15" i="1"/>
  <c r="HC14" i="1"/>
  <c r="JE15" i="1"/>
  <c r="GT85" i="1"/>
  <c r="GT79" i="1"/>
  <c r="CD71" i="1"/>
  <c r="CD65" i="1"/>
  <c r="BF52" i="1"/>
  <c r="BF67" i="1"/>
  <c r="BF54" i="1"/>
  <c r="AP61" i="1"/>
  <c r="AP63" i="1"/>
  <c r="AP53" i="1"/>
  <c r="GX34" i="1"/>
  <c r="GX18" i="1"/>
  <c r="GX33" i="1"/>
  <c r="GX17" i="1"/>
  <c r="GX32" i="1"/>
  <c r="GX47" i="1"/>
  <c r="GX31" i="1"/>
  <c r="GX16" i="1"/>
  <c r="GX46" i="1"/>
  <c r="GX30" i="1"/>
  <c r="GX45" i="1"/>
  <c r="GX29" i="1"/>
  <c r="GX14" i="1"/>
  <c r="GX42" i="1"/>
  <c r="GX26" i="1"/>
  <c r="GX41" i="1"/>
  <c r="GX25" i="1"/>
  <c r="GX15" i="1"/>
  <c r="GX38" i="1"/>
  <c r="GX22" i="1"/>
  <c r="GX37" i="1"/>
  <c r="GX21" i="1"/>
  <c r="GX11" i="1"/>
  <c r="CH29" i="1"/>
  <c r="CH43" i="1"/>
  <c r="CH30" i="1"/>
  <c r="CH32" i="1"/>
  <c r="CH17" i="1"/>
  <c r="CH39" i="1"/>
  <c r="CH40" i="1"/>
  <c r="CH16" i="1"/>
  <c r="CH42" i="1"/>
  <c r="CH27" i="1"/>
  <c r="JG13" i="1"/>
  <c r="JG40" i="1"/>
  <c r="JG33" i="1"/>
  <c r="KQ15" i="1"/>
  <c r="KQ11" i="1"/>
  <c r="KQ37" i="1"/>
  <c r="KQ33" i="1"/>
  <c r="KQ18" i="1"/>
  <c r="KQ23" i="1"/>
  <c r="KQ47" i="1"/>
  <c r="KQ29" i="1"/>
  <c r="KQ14" i="1"/>
  <c r="KQ13" i="1"/>
  <c r="KQ16" i="1"/>
  <c r="KQ46" i="1"/>
  <c r="KQ43" i="1"/>
  <c r="KQ25" i="1"/>
  <c r="KQ44" i="1"/>
  <c r="KQ19" i="1"/>
  <c r="KQ38" i="1"/>
  <c r="KQ35" i="1"/>
  <c r="KQ31" i="1"/>
  <c r="KQ17" i="1"/>
  <c r="KQ45" i="1"/>
  <c r="KQ26" i="1"/>
  <c r="KQ28" i="1"/>
  <c r="KQ24" i="1"/>
  <c r="KG39" i="1"/>
  <c r="KG31" i="1"/>
  <c r="KG41" i="1"/>
  <c r="KG18" i="1"/>
  <c r="KG13" i="1"/>
  <c r="KG35" i="1"/>
  <c r="KG27" i="1"/>
  <c r="KG33" i="1"/>
  <c r="KG37" i="1"/>
  <c r="KG12" i="1"/>
  <c r="KG46" i="1"/>
  <c r="KG30" i="1"/>
  <c r="KG25" i="1"/>
  <c r="KG29" i="1"/>
  <c r="KG38" i="1"/>
  <c r="KG45" i="1"/>
  <c r="KG19" i="1"/>
  <c r="KG20" i="1"/>
  <c r="KG47" i="1"/>
  <c r="KG40" i="1"/>
  <c r="KG28" i="1"/>
  <c r="KG34" i="1"/>
  <c r="KG16" i="1"/>
  <c r="JY11" i="1"/>
  <c r="JY42" i="1"/>
  <c r="JY30" i="1"/>
  <c r="JY23" i="1"/>
  <c r="JY45" i="1"/>
  <c r="JY38" i="1"/>
  <c r="JY26" i="1"/>
  <c r="JY19" i="1"/>
  <c r="JY20" i="1"/>
  <c r="JY44" i="1"/>
  <c r="JY37" i="1"/>
  <c r="JY15" i="1"/>
  <c r="JY14" i="1"/>
  <c r="JY17" i="1"/>
  <c r="JY43" i="1"/>
  <c r="JY36" i="1"/>
  <c r="JY32" i="1"/>
  <c r="JY18" i="1"/>
  <c r="JY13" i="1"/>
  <c r="JY35" i="1"/>
  <c r="JY27" i="1"/>
  <c r="JY24" i="1"/>
  <c r="JY25" i="1"/>
  <c r="JO37" i="1"/>
  <c r="JO34" i="1"/>
  <c r="JO21" i="1"/>
  <c r="JO44" i="1"/>
  <c r="JO32" i="1"/>
  <c r="JO26" i="1"/>
  <c r="JO17" i="1"/>
  <c r="JO40" i="1"/>
  <c r="JO24" i="1"/>
  <c r="JO20" i="1"/>
  <c r="JO14" i="1"/>
  <c r="JO43" i="1"/>
  <c r="JO27" i="1"/>
  <c r="JO23" i="1"/>
  <c r="JO13" i="1"/>
  <c r="JO35" i="1"/>
  <c r="JO29" i="1"/>
  <c r="JO30" i="1"/>
  <c r="JO12" i="1"/>
  <c r="JO11" i="1"/>
  <c r="JE37" i="1"/>
  <c r="JE29" i="1"/>
  <c r="JE26" i="1"/>
  <c r="JE27" i="1"/>
  <c r="JE14" i="1"/>
  <c r="JE44" i="1"/>
  <c r="JE25" i="1"/>
  <c r="JE35" i="1"/>
  <c r="JE23" i="1"/>
  <c r="JE11" i="1"/>
  <c r="JE40" i="1"/>
  <c r="JE32" i="1"/>
  <c r="JE31" i="1"/>
  <c r="JE19" i="1"/>
  <c r="JE46" i="1"/>
  <c r="JE47" i="1"/>
  <c r="JE17" i="1"/>
  <c r="JE18" i="1"/>
  <c r="JE45" i="1"/>
  <c r="JE38" i="1"/>
  <c r="JE34" i="1"/>
  <c r="JE24" i="1"/>
  <c r="JE22" i="1"/>
  <c r="IW18" i="1"/>
  <c r="IW41" i="1"/>
  <c r="IW45" i="1"/>
  <c r="IW24" i="1"/>
  <c r="IW34" i="1"/>
  <c r="IW37" i="1"/>
  <c r="IW40" i="1"/>
  <c r="IW20" i="1"/>
  <c r="IW26" i="1"/>
  <c r="IW42" i="1"/>
  <c r="IW46" i="1"/>
  <c r="IW30" i="1"/>
  <c r="IW16" i="1"/>
  <c r="IW23" i="1"/>
  <c r="IW39" i="1"/>
  <c r="IW17" i="1"/>
  <c r="IW44" i="1"/>
  <c r="IW15" i="1"/>
  <c r="IW33" i="1"/>
  <c r="IW31" i="1"/>
  <c r="IW25" i="1"/>
  <c r="IW28" i="1"/>
  <c r="IM39" i="1"/>
  <c r="IM12" i="1"/>
  <c r="IM31" i="1"/>
  <c r="IM33" i="1"/>
  <c r="IM17" i="1"/>
  <c r="IM42" i="1"/>
  <c r="IM32" i="1"/>
  <c r="IM18" i="1"/>
  <c r="IM30" i="1"/>
  <c r="IM38" i="1"/>
  <c r="IM28" i="1"/>
  <c r="IM16" i="1"/>
  <c r="IM37" i="1"/>
  <c r="IM34" i="1"/>
  <c r="IM46" i="1"/>
  <c r="IM22" i="1"/>
  <c r="IM15" i="1"/>
  <c r="IM20" i="1"/>
  <c r="IM41" i="1"/>
  <c r="IM29" i="1"/>
  <c r="IM43" i="1"/>
  <c r="IM19" i="1"/>
  <c r="IM23" i="1"/>
  <c r="IM24" i="1"/>
  <c r="IM26" i="1"/>
  <c r="IM40" i="1"/>
  <c r="IM35" i="1"/>
  <c r="IE30" i="1"/>
  <c r="IE41" i="1"/>
  <c r="IE26" i="1"/>
  <c r="IE16" i="1"/>
  <c r="IE35" i="1"/>
  <c r="IE47" i="1"/>
  <c r="IE22" i="1"/>
  <c r="IE34" i="1"/>
  <c r="IE19" i="1"/>
  <c r="IE21" i="1"/>
  <c r="IE40" i="1"/>
  <c r="IE23" i="1"/>
  <c r="IE13" i="1"/>
  <c r="IE25" i="1"/>
  <c r="IE32" i="1"/>
  <c r="IE14" i="1"/>
  <c r="IE11" i="1"/>
  <c r="IE29" i="1"/>
  <c r="IE38" i="1"/>
  <c r="IE46" i="1"/>
  <c r="HC40" i="1"/>
  <c r="HC26" i="1"/>
  <c r="HC36" i="1"/>
  <c r="HC33" i="1"/>
  <c r="HC25" i="1"/>
  <c r="HC21" i="1"/>
  <c r="HC47" i="1"/>
  <c r="HC29" i="1"/>
  <c r="HC28" i="1"/>
  <c r="HC22" i="1"/>
  <c r="HC43" i="1"/>
  <c r="HC24" i="1"/>
  <c r="HC23" i="1"/>
  <c r="HC18" i="1"/>
  <c r="HC13" i="1"/>
  <c r="HC42" i="1"/>
  <c r="HC16" i="1"/>
  <c r="HC15" i="1"/>
  <c r="HC32" i="1"/>
  <c r="HC17" i="1"/>
  <c r="HC31" i="1"/>
  <c r="HC46" i="1"/>
  <c r="HC34" i="1"/>
  <c r="HC11" i="1"/>
  <c r="HC27" i="1"/>
  <c r="FQ39" i="1"/>
  <c r="FQ40" i="1"/>
  <c r="FQ20" i="1"/>
  <c r="FQ22" i="1"/>
  <c r="FQ30" i="1"/>
  <c r="FQ42" i="1"/>
  <c r="FQ29" i="1"/>
  <c r="FQ12" i="1"/>
  <c r="FQ14" i="1"/>
  <c r="FQ13" i="1"/>
  <c r="FQ45" i="1"/>
  <c r="FQ32" i="1"/>
  <c r="FQ15" i="1"/>
  <c r="FQ38" i="1"/>
  <c r="FQ11" i="1"/>
  <c r="FQ43" i="1"/>
  <c r="FQ25" i="1"/>
  <c r="FQ18" i="1"/>
  <c r="FQ27" i="1"/>
  <c r="FQ44" i="1"/>
  <c r="FQ26" i="1"/>
  <c r="FQ28" i="1"/>
  <c r="FQ19" i="1"/>
  <c r="FQ24" i="1"/>
  <c r="DO42" i="1"/>
  <c r="DO34" i="1"/>
  <c r="DO11" i="1"/>
  <c r="DO43" i="1"/>
  <c r="DO46" i="1"/>
  <c r="DO12" i="1"/>
  <c r="DO41" i="1"/>
  <c r="DO47" i="1"/>
  <c r="DE25" i="1"/>
  <c r="DE35" i="1"/>
  <c r="DE38" i="1"/>
  <c r="DE32" i="1"/>
  <c r="DE17" i="1"/>
  <c r="DE27" i="1"/>
  <c r="DE30" i="1"/>
  <c r="DE31" i="1"/>
  <c r="DE46" i="1"/>
  <c r="DE45" i="1"/>
  <c r="DE19" i="1"/>
  <c r="DE22" i="1"/>
  <c r="DE29" i="1"/>
  <c r="DE39" i="1"/>
  <c r="DE34" i="1"/>
  <c r="DE28" i="1"/>
  <c r="DE13" i="1"/>
  <c r="DE15" i="1"/>
  <c r="DE16" i="1"/>
  <c r="DE43" i="1"/>
  <c r="DE18" i="1"/>
  <c r="DE12" i="1"/>
  <c r="DE24" i="1"/>
  <c r="BU23" i="1"/>
  <c r="BU22" i="1"/>
  <c r="BU48" i="1" s="1" a="1"/>
  <c r="BU48" i="1" s="1"/>
  <c r="C33" i="2" s="1"/>
  <c r="C5" i="2" s="1"/>
  <c r="BK37" i="1"/>
  <c r="BK34" i="1"/>
  <c r="BK13" i="1"/>
  <c r="BK12" i="1"/>
  <c r="BK36" i="1"/>
  <c r="BK29" i="1"/>
  <c r="BK26" i="1"/>
  <c r="BK25" i="1"/>
  <c r="BK42" i="1"/>
  <c r="BK38" i="1"/>
  <c r="BK18" i="1"/>
  <c r="BK24" i="1"/>
  <c r="BK32" i="1"/>
  <c r="BK16" i="1"/>
  <c r="BK46" i="1"/>
  <c r="BK22" i="1"/>
  <c r="BK35" i="1"/>
  <c r="BK41" i="1"/>
  <c r="BK33" i="1"/>
  <c r="BK43" i="1"/>
  <c r="BK39" i="1"/>
  <c r="BK40" i="1"/>
  <c r="BK20" i="1"/>
  <c r="BA46" i="1"/>
  <c r="BA37" i="1"/>
  <c r="BA25" i="1"/>
  <c r="BA11" i="1"/>
  <c r="BA47" i="1"/>
  <c r="BA29" i="1"/>
  <c r="BA31" i="1"/>
  <c r="BA30" i="1"/>
  <c r="BA18" i="1"/>
  <c r="BA35" i="1"/>
  <c r="BA40" i="1"/>
  <c r="BA23" i="1"/>
  <c r="BA27" i="1"/>
  <c r="BA39" i="1"/>
  <c r="BA42" i="1"/>
  <c r="BA24" i="1"/>
  <c r="BA21" i="1"/>
  <c r="BA14" i="1"/>
  <c r="BA44" i="1"/>
  <c r="BA28" i="1"/>
  <c r="BA41" i="1"/>
  <c r="BA38" i="1"/>
  <c r="AS13" i="1"/>
  <c r="AS30" i="1"/>
  <c r="AS21" i="1"/>
  <c r="AS48" i="1" s="1" a="1"/>
  <c r="AS48" i="1" s="1"/>
  <c r="E31" i="2" s="1"/>
  <c r="E3" i="2" s="1"/>
  <c r="AS22" i="1"/>
  <c r="AI46" i="1"/>
  <c r="AI21" i="1"/>
  <c r="AI35" i="1"/>
  <c r="AI40" i="1"/>
  <c r="AI38" i="1"/>
  <c r="AI13" i="1"/>
  <c r="AI27" i="1"/>
  <c r="AI32" i="1"/>
  <c r="AI30" i="1"/>
  <c r="AI44" i="1"/>
  <c r="AI19" i="1"/>
  <c r="AI24" i="1"/>
  <c r="AI39" i="1"/>
  <c r="AI14" i="1"/>
  <c r="AI28" i="1"/>
  <c r="AI42" i="1"/>
  <c r="AI41" i="1"/>
  <c r="AI23" i="1"/>
  <c r="AI37" i="1"/>
  <c r="AI12" i="1"/>
  <c r="AI26" i="1"/>
  <c r="AI25" i="1"/>
  <c r="Z26" i="1"/>
  <c r="EQ16" i="1"/>
  <c r="EQ25" i="1"/>
  <c r="EQ26" i="1"/>
  <c r="EQ39" i="1"/>
  <c r="CU43" i="1"/>
  <c r="CU19" i="1"/>
  <c r="CU17" i="1"/>
  <c r="CU23" i="1"/>
  <c r="CU48" i="1" s="1" a="1"/>
  <c r="CU48" i="1" s="1"/>
  <c r="N34" i="2" s="1"/>
  <c r="N6" i="2" s="1"/>
  <c r="AS44" i="1"/>
  <c r="GA25" i="1"/>
  <c r="GA13" i="1"/>
  <c r="GA23" i="1"/>
  <c r="GA46" i="1"/>
  <c r="DW45" i="1"/>
  <c r="DW32" i="1"/>
  <c r="DW44" i="1"/>
  <c r="DW46" i="1"/>
  <c r="DO20" i="1"/>
  <c r="DO26" i="1"/>
  <c r="DO14" i="1"/>
  <c r="DO39" i="1"/>
  <c r="BK21" i="1"/>
  <c r="BK45" i="1"/>
  <c r="FQ23" i="1"/>
  <c r="DE11" i="1"/>
  <c r="DE26" i="1"/>
  <c r="BA32" i="1"/>
  <c r="AI11" i="1"/>
  <c r="AI31" i="1"/>
  <c r="GX23" i="1"/>
  <c r="GX36" i="1"/>
  <c r="CH19" i="1"/>
  <c r="CC15" i="1"/>
  <c r="KQ36" i="1"/>
  <c r="IM44" i="1"/>
  <c r="IE39" i="1"/>
  <c r="KG24" i="1"/>
  <c r="JY16" i="1"/>
  <c r="JY31" i="1"/>
  <c r="JO42" i="1"/>
  <c r="JO39" i="1"/>
  <c r="HC35" i="1"/>
  <c r="HC44" i="1"/>
  <c r="JE20" i="1"/>
  <c r="JE41" i="1"/>
  <c r="IW21" i="1"/>
  <c r="BF57" i="1"/>
  <c r="FW42" i="1"/>
  <c r="EQ37" i="1"/>
  <c r="EQ33" i="1"/>
  <c r="EQ34" i="1"/>
  <c r="EQ47" i="1"/>
  <c r="CU21" i="1"/>
  <c r="CU12" i="1"/>
  <c r="CU25" i="1"/>
  <c r="CU31" i="1"/>
  <c r="BA34" i="1"/>
  <c r="AS20" i="1"/>
  <c r="GA14" i="1"/>
  <c r="GA21" i="1"/>
  <c r="GA31" i="1"/>
  <c r="GA47" i="1"/>
  <c r="DW27" i="1"/>
  <c r="DW37" i="1"/>
  <c r="DW13" i="1"/>
  <c r="DW35" i="1"/>
  <c r="DO27" i="1"/>
  <c r="DO16" i="1"/>
  <c r="DO22" i="1"/>
  <c r="DO38" i="1"/>
  <c r="BK23" i="1"/>
  <c r="BK47" i="1"/>
  <c r="AS18" i="1"/>
  <c r="FQ36" i="1"/>
  <c r="DE23" i="1"/>
  <c r="DE44" i="1"/>
  <c r="BA20" i="1"/>
  <c r="AI43" i="1"/>
  <c r="AI47" i="1"/>
  <c r="GX27" i="1"/>
  <c r="GX40" i="1"/>
  <c r="CH14" i="1"/>
  <c r="IM14" i="1"/>
  <c r="KQ40" i="1"/>
  <c r="IM45" i="1"/>
  <c r="KG32" i="1"/>
  <c r="JY21" i="1"/>
  <c r="JY40" i="1"/>
  <c r="JO18" i="1"/>
  <c r="JO36" i="1"/>
  <c r="IW14" i="1"/>
  <c r="HC19" i="1"/>
  <c r="JE13" i="1"/>
  <c r="JE21" i="1"/>
  <c r="IW38" i="1"/>
  <c r="IW27" i="1"/>
  <c r="IE33" i="1"/>
  <c r="KG11" i="1"/>
  <c r="EQ15" i="1"/>
  <c r="EQ40" i="1"/>
  <c r="EQ17" i="1"/>
  <c r="EQ31" i="1"/>
  <c r="EQ44" i="1"/>
  <c r="CU35" i="1"/>
  <c r="CU20" i="1"/>
  <c r="CU33" i="1"/>
  <c r="CU41" i="1"/>
  <c r="CH22" i="1"/>
  <c r="AS19" i="1"/>
  <c r="GA12" i="1"/>
  <c r="GA26" i="1"/>
  <c r="GA30" i="1"/>
  <c r="GA41" i="1"/>
  <c r="DW12" i="1"/>
  <c r="DW15" i="1"/>
  <c r="DW21" i="1"/>
  <c r="DO19" i="1"/>
  <c r="DO24" i="1"/>
  <c r="DO30" i="1"/>
  <c r="DO35" i="1"/>
  <c r="BK28" i="1"/>
  <c r="FQ21" i="1"/>
  <c r="FQ33" i="1"/>
  <c r="DE37" i="1"/>
  <c r="DE33" i="1"/>
  <c r="BA26" i="1"/>
  <c r="BA36" i="1"/>
  <c r="AI20" i="1"/>
  <c r="GX35" i="1"/>
  <c r="GX44" i="1"/>
  <c r="CH35" i="1"/>
  <c r="KQ12" i="1"/>
  <c r="KQ30" i="1"/>
  <c r="IM47" i="1"/>
  <c r="IM25" i="1"/>
  <c r="KG14" i="1"/>
  <c r="KG26" i="1"/>
  <c r="JY33" i="1"/>
  <c r="JY46" i="1"/>
  <c r="JO19" i="1"/>
  <c r="JG19" i="1"/>
  <c r="IW32" i="1"/>
  <c r="HC37" i="1"/>
  <c r="IW22" i="1"/>
  <c r="JE30" i="1"/>
  <c r="IW19" i="1"/>
  <c r="IW35" i="1"/>
  <c r="FH60" i="1"/>
  <c r="HL83" i="1"/>
  <c r="ER63" i="1"/>
  <c r="KV65" i="1"/>
  <c r="DT76" i="1"/>
  <c r="FH79" i="1"/>
  <c r="IB53" i="1"/>
  <c r="GF66" i="1"/>
  <c r="FP61" i="1"/>
  <c r="EB58" i="1"/>
  <c r="FX81" i="1"/>
  <c r="IB76" i="1"/>
  <c r="DL55" i="1"/>
  <c r="HT71" i="1"/>
  <c r="EB61" i="1"/>
  <c r="FX86" i="1"/>
  <c r="JP59" i="1"/>
  <c r="DL65" i="1"/>
  <c r="HT84" i="1"/>
  <c r="BH54" i="1"/>
  <c r="EB80" i="1"/>
  <c r="FX83" i="1"/>
  <c r="JP67" i="1"/>
  <c r="DL88" i="1"/>
  <c r="JH54" i="1"/>
  <c r="FP52" i="1"/>
  <c r="DT77" i="1"/>
  <c r="HB16" i="1"/>
  <c r="HB24" i="1"/>
  <c r="HB40" i="1"/>
  <c r="HB25" i="1"/>
  <c r="HB41" i="1"/>
  <c r="EX37" i="1"/>
  <c r="EX23" i="1"/>
  <c r="EX24" i="1"/>
  <c r="EX25" i="1"/>
  <c r="CT36" i="1"/>
  <c r="CT21" i="1"/>
  <c r="CT16" i="1"/>
  <c r="CT30" i="1"/>
  <c r="CL28" i="1"/>
  <c r="CL24" i="1"/>
  <c r="CL33" i="1"/>
  <c r="AR34" i="1"/>
  <c r="AZ41" i="1"/>
  <c r="GR34" i="1"/>
  <c r="EN18" i="1"/>
  <c r="EF11" i="1"/>
  <c r="EF44" i="1"/>
  <c r="CB18" i="1"/>
  <c r="X42" i="1"/>
  <c r="FP27" i="1"/>
  <c r="FH24" i="1"/>
  <c r="DD15" i="1"/>
  <c r="BJ20" i="1"/>
  <c r="BR14" i="1"/>
  <c r="GH41" i="1"/>
  <c r="DV31" i="1"/>
  <c r="BR36" i="1"/>
  <c r="HJ24" i="1"/>
  <c r="HJ12" i="1"/>
  <c r="HT40" i="1"/>
  <c r="HJ19" i="1"/>
  <c r="HT34" i="1"/>
  <c r="HT44" i="1"/>
  <c r="HT21" i="1"/>
  <c r="HJ30" i="1"/>
  <c r="HJ43" i="1"/>
  <c r="HJ47" i="1"/>
  <c r="DA73" i="1"/>
  <c r="CK67" i="1"/>
  <c r="CC63" i="1"/>
  <c r="AW59" i="1"/>
  <c r="AW84" i="1"/>
  <c r="DI54" i="1"/>
  <c r="DQ64" i="1"/>
  <c r="EG73" i="1"/>
  <c r="FE68" i="1"/>
  <c r="GC73" i="1"/>
  <c r="HQ55" i="1"/>
  <c r="IW74" i="1"/>
  <c r="AH28" i="1"/>
  <c r="AH29" i="1"/>
  <c r="HB26" i="1"/>
  <c r="HB43" i="1"/>
  <c r="EX17" i="1"/>
  <c r="CT19" i="1"/>
  <c r="CT38" i="1"/>
  <c r="CL32" i="1"/>
  <c r="AZ20" i="1"/>
  <c r="GR46" i="1"/>
  <c r="EN20" i="1"/>
  <c r="EF37" i="1"/>
  <c r="EF43" i="1"/>
  <c r="CB19" i="1"/>
  <c r="X28" i="1"/>
  <c r="FP46" i="1"/>
  <c r="FH33" i="1"/>
  <c r="DD27" i="1"/>
  <c r="AR29" i="1"/>
  <c r="GH32" i="1"/>
  <c r="DN16" i="1"/>
  <c r="HT23" i="1"/>
  <c r="HT18" i="1"/>
  <c r="HT38" i="1"/>
  <c r="HT45" i="1"/>
  <c r="HJ34" i="1"/>
  <c r="HJ28" i="1"/>
  <c r="HJ13" i="1"/>
  <c r="CS69" i="1"/>
  <c r="AW79" i="1"/>
  <c r="DI61" i="1"/>
  <c r="DQ85" i="1"/>
  <c r="EG88" i="1"/>
  <c r="FM65" i="1"/>
  <c r="GK61" i="1"/>
  <c r="HQ60" i="1"/>
  <c r="JM75" i="1"/>
  <c r="AH44" i="1"/>
  <c r="EX32" i="1"/>
  <c r="AH13" i="1"/>
  <c r="AH30" i="1"/>
  <c r="AH38" i="1"/>
  <c r="AH46" i="1"/>
  <c r="AH19" i="1"/>
  <c r="AR30" i="1"/>
  <c r="HB12" i="1"/>
  <c r="HB28" i="1"/>
  <c r="HB44" i="1"/>
  <c r="HB29" i="1"/>
  <c r="HB45" i="1"/>
  <c r="EX16" i="1"/>
  <c r="EX30" i="1"/>
  <c r="EX31" i="1"/>
  <c r="EX42" i="1"/>
  <c r="CT39" i="1"/>
  <c r="CT27" i="1"/>
  <c r="CT32" i="1"/>
  <c r="CT40" i="1"/>
  <c r="CL12" i="1"/>
  <c r="CL38" i="1"/>
  <c r="CL40" i="1"/>
  <c r="AZ29" i="1"/>
  <c r="GR21" i="1"/>
  <c r="EN28" i="1"/>
  <c r="EF26" i="1"/>
  <c r="CB35" i="1"/>
  <c r="X44" i="1"/>
  <c r="FP26" i="1"/>
  <c r="FH29" i="1"/>
  <c r="DD41" i="1"/>
  <c r="GH40" i="1"/>
  <c r="DN35" i="1"/>
  <c r="HJ20" i="1"/>
  <c r="HJ11" i="1"/>
  <c r="HJ15" i="1"/>
  <c r="HT29" i="1"/>
  <c r="HT42" i="1"/>
  <c r="HT46" i="1"/>
  <c r="HJ18" i="1"/>
  <c r="HJ38" i="1"/>
  <c r="HJ32" i="1"/>
  <c r="AO52" i="1"/>
  <c r="BA69" i="1"/>
  <c r="BM78" i="1"/>
  <c r="DI67" i="1"/>
  <c r="DY54" i="1"/>
  <c r="EO76" i="1"/>
  <c r="FM56" i="1"/>
  <c r="HQ68" i="1"/>
  <c r="AH37" i="1"/>
  <c r="HB42" i="1"/>
  <c r="CL39" i="1"/>
  <c r="AH12" i="1"/>
  <c r="AH31" i="1"/>
  <c r="AH39" i="1"/>
  <c r="AH47" i="1"/>
  <c r="AH11" i="1"/>
  <c r="BJ12" i="1"/>
  <c r="AR25" i="1"/>
  <c r="HB13" i="1"/>
  <c r="HB30" i="1"/>
  <c r="HB46" i="1"/>
  <c r="HB31" i="1"/>
  <c r="HB47" i="1"/>
  <c r="EX13" i="1"/>
  <c r="EX14" i="1"/>
  <c r="EX47" i="1"/>
  <c r="EX44" i="1"/>
  <c r="CT29" i="1"/>
  <c r="CT41" i="1"/>
  <c r="CT35" i="1"/>
  <c r="CT15" i="1"/>
  <c r="CT46" i="1"/>
  <c r="CL20" i="1"/>
  <c r="CL21" i="1"/>
  <c r="CL46" i="1"/>
  <c r="AZ45" i="1"/>
  <c r="GR33" i="1"/>
  <c r="EN27" i="1"/>
  <c r="EF20" i="1"/>
  <c r="CB39" i="1"/>
  <c r="X46" i="1"/>
  <c r="FP21" i="1"/>
  <c r="FP39" i="1"/>
  <c r="FH45" i="1"/>
  <c r="DD17" i="1"/>
  <c r="AR33" i="1"/>
  <c r="GH12" i="1"/>
  <c r="GH45" i="1"/>
  <c r="HT19" i="1"/>
  <c r="HT14" i="1"/>
  <c r="HT33" i="1"/>
  <c r="HT27" i="1"/>
  <c r="HT47" i="1"/>
  <c r="HT17" i="1"/>
  <c r="HJ42" i="1"/>
  <c r="HJ36" i="1"/>
  <c r="BM52" i="1"/>
  <c r="DA52" i="1"/>
  <c r="CK68" i="1"/>
  <c r="CC71" i="1"/>
  <c r="DA53" i="1"/>
  <c r="BM83" i="1"/>
  <c r="DI64" i="1"/>
  <c r="DY57" i="1"/>
  <c r="FM88" i="1"/>
  <c r="GS54" i="1"/>
  <c r="HY69" i="1"/>
  <c r="JU81" i="1"/>
  <c r="AH21" i="1"/>
  <c r="AH36" i="1"/>
  <c r="AH20" i="1"/>
  <c r="AH45" i="1"/>
  <c r="HB14" i="1"/>
  <c r="HB27" i="1"/>
  <c r="EX15" i="1"/>
  <c r="EX33" i="1"/>
  <c r="CT37" i="1"/>
  <c r="CT24" i="1"/>
  <c r="CL22" i="1"/>
  <c r="AH25" i="1"/>
  <c r="AH32" i="1"/>
  <c r="AH40" i="1"/>
  <c r="AH24" i="1"/>
  <c r="CB41" i="1"/>
  <c r="HB15" i="1"/>
  <c r="HB32" i="1"/>
  <c r="HB17" i="1"/>
  <c r="HB33" i="1"/>
  <c r="EX12" i="1"/>
  <c r="EX21" i="1"/>
  <c r="EX22" i="1"/>
  <c r="EX28" i="1"/>
  <c r="EX41" i="1"/>
  <c r="CT34" i="1"/>
  <c r="CT12" i="1"/>
  <c r="CT17" i="1"/>
  <c r="CT23" i="1"/>
  <c r="CT45" i="1"/>
  <c r="CL36" i="1"/>
  <c r="CL29" i="1"/>
  <c r="CL44" i="1"/>
  <c r="GR37" i="1"/>
  <c r="EN15" i="1"/>
  <c r="EF17" i="1"/>
  <c r="CB30" i="1"/>
  <c r="X21" i="1"/>
  <c r="FP14" i="1"/>
  <c r="FP44" i="1"/>
  <c r="FH40" i="1"/>
  <c r="DD33" i="1"/>
  <c r="AR31" i="1"/>
  <c r="AR15" i="1"/>
  <c r="GH17" i="1"/>
  <c r="FZ34" i="1"/>
  <c r="HJ26" i="1"/>
  <c r="HJ16" i="1"/>
  <c r="HT37" i="1"/>
  <c r="HT31" i="1"/>
  <c r="HJ41" i="1"/>
  <c r="HJ29" i="1"/>
  <c r="HJ14" i="1"/>
  <c r="HJ27" i="1"/>
  <c r="HJ40" i="1"/>
  <c r="HJ21" i="1"/>
  <c r="CC52" i="1"/>
  <c r="CS52" i="1"/>
  <c r="BA68" i="1"/>
  <c r="AG65" i="1"/>
  <c r="BU61" i="1"/>
  <c r="BQ56" i="1"/>
  <c r="BM85" i="1"/>
  <c r="DQ54" i="1"/>
  <c r="DY79" i="1"/>
  <c r="EW77" i="1"/>
  <c r="GS58" i="1"/>
  <c r="HY65" i="1"/>
  <c r="DK57" i="1"/>
  <c r="AH16" i="1"/>
  <c r="AH34" i="1"/>
  <c r="AH14" i="1"/>
  <c r="AH22" i="1"/>
  <c r="AZ47" i="1"/>
  <c r="HB20" i="1"/>
  <c r="HB21" i="1"/>
  <c r="HB37" i="1"/>
  <c r="EX45" i="1"/>
  <c r="EX19" i="1"/>
  <c r="EX46" i="1"/>
  <c r="CT18" i="1"/>
  <c r="CT14" i="1"/>
  <c r="CL15" i="1"/>
  <c r="GR18" i="1"/>
  <c r="EN39" i="1"/>
  <c r="EF41" i="1"/>
  <c r="CB25" i="1"/>
  <c r="X24" i="1"/>
  <c r="FP16" i="1"/>
  <c r="FH22" i="1"/>
  <c r="DD23" i="1"/>
  <c r="DD46" i="1"/>
  <c r="AR32" i="1"/>
  <c r="GH18" i="1"/>
  <c r="FZ36" i="1"/>
  <c r="HJ33" i="1"/>
  <c r="HT22" i="1"/>
  <c r="HT26" i="1"/>
  <c r="HT39" i="1"/>
  <c r="HT25" i="1"/>
  <c r="HJ35" i="1"/>
  <c r="HJ45" i="1"/>
  <c r="HT16" i="1"/>
  <c r="HJ37" i="1"/>
  <c r="HT12" i="1"/>
  <c r="AG84" i="1"/>
  <c r="DA86" i="1"/>
  <c r="DQ65" i="1"/>
  <c r="FE59" i="1"/>
  <c r="GC71" i="1"/>
  <c r="HJ17" i="1"/>
  <c r="AH23" i="1"/>
  <c r="AH26" i="1"/>
  <c r="AH42" i="1"/>
  <c r="AH15" i="1"/>
  <c r="AR17" i="1"/>
  <c r="HB36" i="1"/>
  <c r="EX29" i="1"/>
  <c r="EX39" i="1"/>
  <c r="CT28" i="1"/>
  <c r="CT33" i="1"/>
  <c r="CT43" i="1"/>
  <c r="CL34" i="1"/>
  <c r="CL41" i="1"/>
  <c r="FH27" i="1"/>
  <c r="AH27" i="1"/>
  <c r="AH35" i="1"/>
  <c r="AH43" i="1"/>
  <c r="BR15" i="1"/>
  <c r="AZ26" i="1"/>
  <c r="AR13" i="1"/>
  <c r="HB22" i="1"/>
  <c r="HB38" i="1"/>
  <c r="HB23" i="1"/>
  <c r="HB39" i="1"/>
  <c r="EX20" i="1"/>
  <c r="EX18" i="1"/>
  <c r="EX35" i="1"/>
  <c r="EX40" i="1"/>
  <c r="EX43" i="1"/>
  <c r="CT26" i="1"/>
  <c r="CT20" i="1"/>
  <c r="CT47" i="1"/>
  <c r="CT22" i="1"/>
  <c r="CL14" i="1"/>
  <c r="CL23" i="1"/>
  <c r="HT28" i="1"/>
  <c r="HT30" i="1"/>
  <c r="HT43" i="1"/>
  <c r="HJ22" i="1"/>
  <c r="HJ39" i="1"/>
  <c r="HJ46" i="1"/>
  <c r="HT11" i="1"/>
  <c r="HT20" i="1"/>
  <c r="AG75" i="1"/>
  <c r="CK73" i="1"/>
  <c r="AG88" i="1"/>
  <c r="DA83" i="1"/>
  <c r="DQ56" i="1"/>
  <c r="GC75" i="1"/>
  <c r="HI71" i="1"/>
  <c r="IQ71" i="1"/>
  <c r="KE85" i="1"/>
  <c r="JN88" i="1"/>
  <c r="JN53" i="1"/>
  <c r="JN85" i="1"/>
  <c r="JN65" i="1"/>
  <c r="JN66" i="1"/>
  <c r="JN52" i="1"/>
  <c r="IX88" i="1"/>
  <c r="IX79" i="1"/>
  <c r="IX74" i="1"/>
  <c r="IX52" i="1"/>
  <c r="IX85" i="1"/>
  <c r="IX57" i="1"/>
  <c r="IH88" i="1"/>
  <c r="IH83" i="1"/>
  <c r="IH70" i="1"/>
  <c r="IH61" i="1"/>
  <c r="IH60" i="1"/>
  <c r="IH73" i="1"/>
  <c r="IH86" i="1"/>
  <c r="IH52" i="1"/>
  <c r="HR87" i="1"/>
  <c r="HR77" i="1"/>
  <c r="HR63" i="1"/>
  <c r="HR69" i="1"/>
  <c r="HR64" i="1"/>
  <c r="HR86" i="1"/>
  <c r="HR59" i="1"/>
  <c r="HR79" i="1"/>
  <c r="HR58" i="1"/>
  <c r="HR52" i="1"/>
  <c r="HB81" i="1"/>
  <c r="HB84" i="1"/>
  <c r="HB67" i="1"/>
  <c r="HB83" i="1"/>
  <c r="HB56" i="1"/>
  <c r="HB85" i="1"/>
  <c r="HB65" i="1"/>
  <c r="HB77" i="1"/>
  <c r="HB82" i="1"/>
  <c r="HB88" i="1"/>
  <c r="HB63" i="1"/>
  <c r="HB68" i="1"/>
  <c r="HB75" i="1"/>
  <c r="HB76" i="1"/>
  <c r="HB60" i="1"/>
  <c r="HB86" i="1"/>
  <c r="HB79" i="1"/>
  <c r="HB54" i="1"/>
  <c r="HB57" i="1"/>
  <c r="HB64" i="1"/>
  <c r="HB62" i="1"/>
  <c r="HB70" i="1"/>
  <c r="HB73" i="1"/>
  <c r="HB52" i="1"/>
  <c r="HB80" i="1"/>
  <c r="HB74" i="1"/>
  <c r="HB61" i="1"/>
  <c r="HB72" i="1"/>
  <c r="GL79" i="1"/>
  <c r="GL76" i="1"/>
  <c r="GL61" i="1"/>
  <c r="GL55" i="1"/>
  <c r="GL86" i="1"/>
  <c r="GL74" i="1"/>
  <c r="GL73" i="1"/>
  <c r="GL77" i="1"/>
  <c r="GL81" i="1"/>
  <c r="GL64" i="1"/>
  <c r="GL72" i="1"/>
  <c r="GL85" i="1"/>
  <c r="GL54" i="1"/>
  <c r="GL69" i="1"/>
  <c r="GL78" i="1"/>
  <c r="GL56" i="1"/>
  <c r="GL82" i="1"/>
  <c r="GL60" i="1"/>
  <c r="GL65" i="1"/>
  <c r="GL52" i="1"/>
  <c r="GL63" i="1"/>
  <c r="GL70" i="1"/>
  <c r="GL66" i="1"/>
  <c r="GL83" i="1"/>
  <c r="GL84" i="1"/>
  <c r="GL71" i="1"/>
  <c r="GL80" i="1"/>
  <c r="GL59" i="1"/>
  <c r="FV84" i="1"/>
  <c r="FV79" i="1"/>
  <c r="FV61" i="1"/>
  <c r="FV68" i="1"/>
  <c r="FV78" i="1"/>
  <c r="FV86" i="1"/>
  <c r="FV54" i="1"/>
  <c r="FV74" i="1"/>
  <c r="FV71" i="1"/>
  <c r="FV64" i="1"/>
  <c r="FV83" i="1"/>
  <c r="FV73" i="1"/>
  <c r="FV55" i="1"/>
  <c r="FV59" i="1"/>
  <c r="FV81" i="1"/>
  <c r="FV69" i="1"/>
  <c r="FV72" i="1"/>
  <c r="FV62" i="1"/>
  <c r="FV57" i="1"/>
  <c r="FV82" i="1"/>
  <c r="FV70" i="1"/>
  <c r="FV80" i="1"/>
  <c r="FV88" i="1"/>
  <c r="FV52" i="1"/>
  <c r="FV85" i="1"/>
  <c r="FV67" i="1"/>
  <c r="FV56" i="1"/>
  <c r="FV65" i="1"/>
  <c r="EX87" i="1"/>
  <c r="EX63" i="1"/>
  <c r="EX68" i="1"/>
  <c r="EX57" i="1"/>
  <c r="EX80" i="1"/>
  <c r="EX61" i="1"/>
  <c r="EX85" i="1"/>
  <c r="EX54" i="1"/>
  <c r="EX88" i="1"/>
  <c r="EX82" i="1"/>
  <c r="EX75" i="1"/>
  <c r="EX76" i="1"/>
  <c r="EX62" i="1"/>
  <c r="EX84" i="1"/>
  <c r="EX72" i="1"/>
  <c r="EX71" i="1"/>
  <c r="EX70" i="1"/>
  <c r="EX79" i="1"/>
  <c r="EX81" i="1"/>
  <c r="EX69" i="1"/>
  <c r="EX53" i="1"/>
  <c r="EX66" i="1"/>
  <c r="EX64" i="1"/>
  <c r="EX86" i="1"/>
  <c r="EX60" i="1"/>
  <c r="EX74" i="1"/>
  <c r="EX56" i="1"/>
  <c r="EX67" i="1"/>
  <c r="EX58" i="1"/>
  <c r="EX77" i="1"/>
  <c r="EX52" i="1"/>
  <c r="EX59" i="1"/>
  <c r="EX65" i="1"/>
  <c r="EX55" i="1"/>
  <c r="EX73" i="1"/>
  <c r="EX83" i="1"/>
  <c r="EH77" i="1"/>
  <c r="EH56" i="1"/>
  <c r="EH59" i="1"/>
  <c r="EH57" i="1"/>
  <c r="EH72" i="1"/>
  <c r="EH76" i="1"/>
  <c r="EH53" i="1"/>
  <c r="EH58" i="1"/>
  <c r="EH86" i="1"/>
  <c r="EH81" i="1"/>
  <c r="EH79" i="1"/>
  <c r="EH71" i="1"/>
  <c r="EH54" i="1"/>
  <c r="EH87" i="1"/>
  <c r="EH67" i="1"/>
  <c r="EH75" i="1"/>
  <c r="EH66" i="1"/>
  <c r="EH74" i="1"/>
  <c r="EH80" i="1"/>
  <c r="EH65" i="1"/>
  <c r="EH68" i="1"/>
  <c r="EH78" i="1"/>
  <c r="EH60" i="1"/>
  <c r="EH84" i="1"/>
  <c r="EH88" i="1"/>
  <c r="EH73" i="1"/>
  <c r="EH85" i="1"/>
  <c r="EH70" i="1"/>
  <c r="EH52" i="1"/>
  <c r="EH69" i="1"/>
  <c r="EH62" i="1"/>
  <c r="EH63" i="1"/>
  <c r="EH55" i="1"/>
  <c r="EH82" i="1"/>
  <c r="EH61" i="1"/>
  <c r="EH64" i="1"/>
  <c r="EH83" i="1"/>
  <c r="DR52" i="1"/>
  <c r="DR78" i="1"/>
  <c r="DR67" i="1"/>
  <c r="DR72" i="1"/>
  <c r="DR59" i="1"/>
  <c r="DR79" i="1"/>
  <c r="DR65" i="1"/>
  <c r="DR56" i="1"/>
  <c r="DR54" i="1"/>
  <c r="DR85" i="1"/>
  <c r="DR77" i="1"/>
  <c r="DR63" i="1"/>
  <c r="DR55" i="1"/>
  <c r="DR64" i="1"/>
  <c r="DR86" i="1"/>
  <c r="DR83" i="1"/>
  <c r="DR80" i="1"/>
  <c r="DR71" i="1"/>
  <c r="DR62" i="1"/>
  <c r="DR84" i="1"/>
  <c r="DR82" i="1"/>
  <c r="DR75" i="1"/>
  <c r="DR70" i="1"/>
  <c r="DR57" i="1"/>
  <c r="DR74" i="1"/>
  <c r="DR60" i="1"/>
  <c r="DR69" i="1"/>
  <c r="DR61" i="1"/>
  <c r="DR88" i="1"/>
  <c r="DR73" i="1"/>
  <c r="DR87" i="1"/>
  <c r="DR68" i="1"/>
  <c r="DR76" i="1"/>
  <c r="DR81" i="1"/>
  <c r="DR53" i="1"/>
  <c r="DB86" i="1"/>
  <c r="DB72" i="1"/>
  <c r="DB75" i="1"/>
  <c r="DB70" i="1"/>
  <c r="DB73" i="1"/>
  <c r="DB88" i="1"/>
  <c r="DB68" i="1"/>
  <c r="DB85" i="1"/>
  <c r="DB84" i="1"/>
  <c r="DB78" i="1"/>
  <c r="DB81" i="1"/>
  <c r="DB77" i="1"/>
  <c r="DB76" i="1"/>
  <c r="DB58" i="1"/>
  <c r="DB74" i="1"/>
  <c r="DB82" i="1"/>
  <c r="DB56" i="1"/>
  <c r="DB66" i="1"/>
  <c r="DB80" i="1"/>
  <c r="DB54" i="1"/>
  <c r="DB64" i="1"/>
  <c r="DB62" i="1"/>
  <c r="DB69" i="1"/>
  <c r="DB87" i="1"/>
  <c r="DB57" i="1"/>
  <c r="DB83" i="1"/>
  <c r="DB71" i="1"/>
  <c r="DB53" i="1"/>
  <c r="CL74" i="1"/>
  <c r="CL77" i="1"/>
  <c r="CL70" i="1"/>
  <c r="CL75" i="1"/>
  <c r="CL68" i="1"/>
  <c r="CL73" i="1"/>
  <c r="CL82" i="1"/>
  <c r="CL85" i="1"/>
  <c r="CL79" i="1"/>
  <c r="CL83" i="1"/>
  <c r="CL84" i="1"/>
  <c r="CL56" i="1"/>
  <c r="CL66" i="1"/>
  <c r="CL54" i="1"/>
  <c r="CL64" i="1"/>
  <c r="CL87" i="1"/>
  <c r="CL76" i="1"/>
  <c r="CL60" i="1"/>
  <c r="CL62" i="1"/>
  <c r="CL88" i="1"/>
  <c r="CL86" i="1"/>
  <c r="CL58" i="1"/>
  <c r="CL81" i="1"/>
  <c r="CL69" i="1"/>
  <c r="CL80" i="1"/>
  <c r="CL55" i="1"/>
  <c r="BV76" i="1"/>
  <c r="BV68" i="1"/>
  <c r="BV78" i="1"/>
  <c r="BV79" i="1"/>
  <c r="BV77" i="1"/>
  <c r="BV88" i="1"/>
  <c r="BV84" i="1"/>
  <c r="BV80" i="1"/>
  <c r="BV87" i="1"/>
  <c r="BV74" i="1"/>
  <c r="BV75" i="1"/>
  <c r="BV72" i="1"/>
  <c r="BV54" i="1"/>
  <c r="BV64" i="1"/>
  <c r="BV70" i="1"/>
  <c r="BV62" i="1"/>
  <c r="BV81" i="1"/>
  <c r="BV85" i="1"/>
  <c r="BV58" i="1"/>
  <c r="BV56" i="1"/>
  <c r="BV66" i="1"/>
  <c r="BV60" i="1"/>
  <c r="BV53" i="1"/>
  <c r="BV71" i="1"/>
  <c r="BV57" i="1"/>
  <c r="BF74" i="1"/>
  <c r="BF75" i="1"/>
  <c r="BF64" i="1"/>
  <c r="BF55" i="1"/>
  <c r="AH57" i="1"/>
  <c r="AH53" i="1"/>
  <c r="T63" i="1"/>
  <c r="T78" i="1"/>
  <c r="T73" i="1"/>
  <c r="T87" i="1"/>
  <c r="T71" i="1"/>
  <c r="T59" i="1"/>
  <c r="T85" i="1"/>
  <c r="T69" i="1"/>
  <c r="T86" i="1"/>
  <c r="T81" i="1"/>
  <c r="T74" i="1"/>
  <c r="T84" i="1"/>
  <c r="T77" i="1"/>
  <c r="T72" i="1"/>
  <c r="T57" i="1"/>
  <c r="T82" i="1"/>
  <c r="T65" i="1"/>
  <c r="T80" i="1"/>
  <c r="T55" i="1"/>
  <c r="T83" i="1"/>
  <c r="T75" i="1"/>
  <c r="T53" i="1"/>
  <c r="T76" i="1"/>
  <c r="T79" i="1"/>
  <c r="T62" i="1"/>
  <c r="T56" i="1"/>
  <c r="T64" i="1"/>
  <c r="T70" i="1"/>
  <c r="T66" i="1"/>
  <c r="T61" i="1"/>
  <c r="BV65" i="1"/>
  <c r="AH63" i="1"/>
  <c r="CL59" i="1"/>
  <c r="CD83" i="1"/>
  <c r="AP71" i="1"/>
  <c r="GK52" i="1"/>
  <c r="GK81" i="1"/>
  <c r="GK66" i="1"/>
  <c r="GK75" i="1"/>
  <c r="GK57" i="1"/>
  <c r="GK78" i="1"/>
  <c r="GK64" i="1"/>
  <c r="GK72" i="1"/>
  <c r="GK55" i="1"/>
  <c r="GK73" i="1"/>
  <c r="GK62" i="1"/>
  <c r="GK69" i="1"/>
  <c r="GK53" i="1"/>
  <c r="GK86" i="1"/>
  <c r="GK79" i="1"/>
  <c r="GK58" i="1"/>
  <c r="GK65" i="1"/>
  <c r="GK71" i="1"/>
  <c r="GK88" i="1"/>
  <c r="GK60" i="1"/>
  <c r="GK54" i="1"/>
  <c r="GK84" i="1"/>
  <c r="GK56" i="1"/>
  <c r="GK74" i="1"/>
  <c r="GK82" i="1"/>
  <c r="GK77" i="1"/>
  <c r="GK80" i="1"/>
  <c r="GK85" i="1"/>
  <c r="GK67" i="1"/>
  <c r="GK76" i="1"/>
  <c r="GK63" i="1"/>
  <c r="FU52" i="1"/>
  <c r="FU82" i="1"/>
  <c r="FU60" i="1"/>
  <c r="FU67" i="1"/>
  <c r="FU74" i="1"/>
  <c r="FU77" i="1"/>
  <c r="FU58" i="1"/>
  <c r="FU65" i="1"/>
  <c r="FU72" i="1"/>
  <c r="FU73" i="1"/>
  <c r="FU56" i="1"/>
  <c r="FU63" i="1"/>
  <c r="FU54" i="1"/>
  <c r="FU86" i="1"/>
  <c r="FU68" i="1"/>
  <c r="FU78" i="1"/>
  <c r="FU59" i="1"/>
  <c r="FU80" i="1"/>
  <c r="FU70" i="1"/>
  <c r="FU61" i="1"/>
  <c r="FU66" i="1"/>
  <c r="FU57" i="1"/>
  <c r="FU64" i="1"/>
  <c r="FU55" i="1"/>
  <c r="FU88" i="1"/>
  <c r="FU79" i="1"/>
  <c r="FU81" i="1"/>
  <c r="FU84" i="1"/>
  <c r="FU76" i="1"/>
  <c r="FU71" i="1"/>
  <c r="FE52" i="1"/>
  <c r="FE81" i="1"/>
  <c r="FE64" i="1"/>
  <c r="FE71" i="1"/>
  <c r="FE57" i="1"/>
  <c r="FE78" i="1"/>
  <c r="FE62" i="1"/>
  <c r="FE72" i="1"/>
  <c r="FE55" i="1"/>
  <c r="FE75" i="1"/>
  <c r="FE60" i="1"/>
  <c r="FE69" i="1"/>
  <c r="FE53" i="1"/>
  <c r="FE86" i="1"/>
  <c r="FE83" i="1"/>
  <c r="FE56" i="1"/>
  <c r="FE65" i="1"/>
  <c r="FE54" i="1"/>
  <c r="FE88" i="1"/>
  <c r="FE58" i="1"/>
  <c r="FE80" i="1"/>
  <c r="FE84" i="1"/>
  <c r="FE79" i="1"/>
  <c r="FE74" i="1"/>
  <c r="FE85" i="1"/>
  <c r="FE76" i="1"/>
  <c r="FE82" i="1"/>
  <c r="FE73" i="1"/>
  <c r="FE67" i="1"/>
  <c r="FE70" i="1"/>
  <c r="FE63" i="1"/>
  <c r="EO52" i="1"/>
  <c r="EO82" i="1"/>
  <c r="EO60" i="1"/>
  <c r="EO83" i="1"/>
  <c r="EO57" i="1"/>
  <c r="EO77" i="1"/>
  <c r="EO58" i="1"/>
  <c r="EO80" i="1"/>
  <c r="EO55" i="1"/>
  <c r="EO73" i="1"/>
  <c r="EO56" i="1"/>
  <c r="EO69" i="1"/>
  <c r="EO53" i="1"/>
  <c r="EO86" i="1"/>
  <c r="EO68" i="1"/>
  <c r="EO72" i="1"/>
  <c r="EO65" i="1"/>
  <c r="EO74" i="1"/>
  <c r="EO70" i="1"/>
  <c r="EO67" i="1"/>
  <c r="EO66" i="1"/>
  <c r="EO63" i="1"/>
  <c r="EO64" i="1"/>
  <c r="EO61" i="1"/>
  <c r="EO88" i="1"/>
  <c r="EO75" i="1"/>
  <c r="EO81" i="1"/>
  <c r="EO84" i="1"/>
  <c r="EO79" i="1"/>
  <c r="EO71" i="1"/>
  <c r="DY52" i="1"/>
  <c r="DY88" i="1"/>
  <c r="DY73" i="1"/>
  <c r="DY58" i="1"/>
  <c r="DY63" i="1"/>
  <c r="DY82" i="1"/>
  <c r="DY86" i="1"/>
  <c r="DY72" i="1"/>
  <c r="DY56" i="1"/>
  <c r="DY61" i="1"/>
  <c r="DY71" i="1"/>
  <c r="DY84" i="1"/>
  <c r="DY70" i="1"/>
  <c r="DY80" i="1"/>
  <c r="DY59" i="1"/>
  <c r="DY77" i="1"/>
  <c r="DY87" i="1"/>
  <c r="DY66" i="1"/>
  <c r="DY76" i="1"/>
  <c r="DY55" i="1"/>
  <c r="DY85" i="1"/>
  <c r="DY64" i="1"/>
  <c r="DY69" i="1"/>
  <c r="DY53" i="1"/>
  <c r="CS56" i="1"/>
  <c r="CS62" i="1"/>
  <c r="CS57" i="1"/>
  <c r="CS73" i="1"/>
  <c r="CS63" i="1"/>
  <c r="CS53" i="1"/>
  <c r="CS83" i="1"/>
  <c r="CS59" i="1"/>
  <c r="CS65" i="1"/>
  <c r="CS78" i="1"/>
  <c r="CS55" i="1"/>
  <c r="BV52" i="1"/>
  <c r="AP73" i="1"/>
  <c r="DB67" i="1"/>
  <c r="AH67" i="1"/>
  <c r="BN65" i="1"/>
  <c r="CT63" i="1"/>
  <c r="Z63" i="1"/>
  <c r="BF61" i="1"/>
  <c r="BV59" i="1"/>
  <c r="CT55" i="1"/>
  <c r="DA61" i="1"/>
  <c r="BU53" i="1"/>
  <c r="T54" i="1"/>
  <c r="DQ55" i="1"/>
  <c r="DY65" i="1"/>
  <c r="DY83" i="1"/>
  <c r="EO54" i="1"/>
  <c r="FE77" i="1"/>
  <c r="FU83" i="1"/>
  <c r="EP60" i="1"/>
  <c r="HR81" i="1"/>
  <c r="T67" i="1"/>
  <c r="L61" i="1"/>
  <c r="L59" i="1"/>
  <c r="L84" i="1"/>
  <c r="L88" i="1"/>
  <c r="L74" i="1"/>
  <c r="L67" i="1"/>
  <c r="L55" i="1"/>
  <c r="L82" i="1"/>
  <c r="L79" i="1"/>
  <c r="L72" i="1"/>
  <c r="L63" i="1"/>
  <c r="L80" i="1"/>
  <c r="L75" i="1"/>
  <c r="L70" i="1"/>
  <c r="L57" i="1"/>
  <c r="L87" i="1"/>
  <c r="L71" i="1"/>
  <c r="L53" i="1"/>
  <c r="L65" i="1"/>
  <c r="L85" i="1"/>
  <c r="L69" i="1"/>
  <c r="L78" i="1"/>
  <c r="L83" i="1"/>
  <c r="L81" i="1"/>
  <c r="L77" i="1"/>
  <c r="L76" i="1"/>
  <c r="L56" i="1"/>
  <c r="L64" i="1"/>
  <c r="L58" i="1"/>
  <c r="L86" i="1"/>
  <c r="L54" i="1"/>
  <c r="L60" i="1"/>
  <c r="L68" i="1"/>
  <c r="BN52" i="1"/>
  <c r="AP67" i="1"/>
  <c r="DB63" i="1"/>
  <c r="BN61" i="1"/>
  <c r="DB55" i="1"/>
  <c r="KS52" i="1"/>
  <c r="KS80" i="1"/>
  <c r="KS70" i="1"/>
  <c r="KS57" i="1"/>
  <c r="KS54" i="1"/>
  <c r="KS87" i="1"/>
  <c r="KS78" i="1"/>
  <c r="KS68" i="1"/>
  <c r="KS64" i="1"/>
  <c r="KS63" i="1"/>
  <c r="KS85" i="1"/>
  <c r="KS79" i="1"/>
  <c r="KS66" i="1"/>
  <c r="KS69" i="1"/>
  <c r="KS60" i="1"/>
  <c r="KS88" i="1"/>
  <c r="KS76" i="1"/>
  <c r="KS71" i="1"/>
  <c r="KS62" i="1"/>
  <c r="KS53" i="1"/>
  <c r="KS86" i="1"/>
  <c r="KS74" i="1"/>
  <c r="KS73" i="1"/>
  <c r="KS58" i="1"/>
  <c r="KS75" i="1"/>
  <c r="KS65" i="1"/>
  <c r="KS83" i="1"/>
  <c r="KS59" i="1"/>
  <c r="KS82" i="1"/>
  <c r="KS55" i="1"/>
  <c r="KS84" i="1"/>
  <c r="KS77" i="1"/>
  <c r="KS72" i="1"/>
  <c r="KS67" i="1"/>
  <c r="KS61" i="1"/>
  <c r="KK52" i="1"/>
  <c r="KK88" i="1"/>
  <c r="KK74" i="1"/>
  <c r="KK64" i="1"/>
  <c r="KK75" i="1"/>
  <c r="KK55" i="1"/>
  <c r="KK86" i="1"/>
  <c r="KK72" i="1"/>
  <c r="KK73" i="1"/>
  <c r="KK65" i="1"/>
  <c r="KK80" i="1"/>
  <c r="KK77" i="1"/>
  <c r="KK59" i="1"/>
  <c r="KK60" i="1"/>
  <c r="KK84" i="1"/>
  <c r="KK70" i="1"/>
  <c r="KK67" i="1"/>
  <c r="KK54" i="1"/>
  <c r="KK87" i="1"/>
  <c r="KK81" i="1"/>
  <c r="KK68" i="1"/>
  <c r="KK63" i="1"/>
  <c r="KK69" i="1"/>
  <c r="KK83" i="1"/>
  <c r="KK62" i="1"/>
  <c r="KK78" i="1"/>
  <c r="KK61" i="1"/>
  <c r="KK79" i="1"/>
  <c r="KK56" i="1"/>
  <c r="KK82" i="1"/>
  <c r="KK58" i="1"/>
  <c r="KK76" i="1"/>
  <c r="KK66" i="1"/>
  <c r="KK71" i="1"/>
  <c r="KK53" i="1"/>
  <c r="KC52" i="1"/>
  <c r="KC78" i="1"/>
  <c r="KC75" i="1"/>
  <c r="KC73" i="1"/>
  <c r="KC71" i="1"/>
  <c r="KC87" i="1"/>
  <c r="KC84" i="1"/>
  <c r="KC70" i="1"/>
  <c r="KC69" i="1"/>
  <c r="KC60" i="1"/>
  <c r="KC85" i="1"/>
  <c r="KC77" i="1"/>
  <c r="KC68" i="1"/>
  <c r="KC61" i="1"/>
  <c r="KC56" i="1"/>
  <c r="KC88" i="1"/>
  <c r="KC79" i="1"/>
  <c r="KC65" i="1"/>
  <c r="KC64" i="1"/>
  <c r="KC54" i="1"/>
  <c r="KC86" i="1"/>
  <c r="KC76" i="1"/>
  <c r="KC62" i="1"/>
  <c r="KC58" i="1"/>
  <c r="KC81" i="1"/>
  <c r="KC53" i="1"/>
  <c r="KC74" i="1"/>
  <c r="KC55" i="1"/>
  <c r="KC72" i="1"/>
  <c r="KC59" i="1"/>
  <c r="KC66" i="1"/>
  <c r="KC57" i="1"/>
  <c r="KC67" i="1"/>
  <c r="KC83" i="1"/>
  <c r="JU52" i="1"/>
  <c r="JU88" i="1"/>
  <c r="JU76" i="1"/>
  <c r="JU62" i="1"/>
  <c r="JU65" i="1"/>
  <c r="JU58" i="1"/>
  <c r="JU86" i="1"/>
  <c r="JU74" i="1"/>
  <c r="JU71" i="1"/>
  <c r="JU63" i="1"/>
  <c r="JU84" i="1"/>
  <c r="JU72" i="1"/>
  <c r="JU67" i="1"/>
  <c r="JU69" i="1"/>
  <c r="JU78" i="1"/>
  <c r="JU70" i="1"/>
  <c r="JU57" i="1"/>
  <c r="JU56" i="1"/>
  <c r="JU87" i="1"/>
  <c r="JU82" i="1"/>
  <c r="JU68" i="1"/>
  <c r="JU64" i="1"/>
  <c r="JU53" i="1"/>
  <c r="JU66" i="1"/>
  <c r="JU75" i="1"/>
  <c r="JU85" i="1"/>
  <c r="JU59" i="1"/>
  <c r="JU80" i="1"/>
  <c r="JU73" i="1"/>
  <c r="JU61" i="1"/>
  <c r="JU60" i="1"/>
  <c r="JU55" i="1"/>
  <c r="JU83" i="1"/>
  <c r="JU77" i="1"/>
  <c r="JM52" i="1"/>
  <c r="JM78" i="1"/>
  <c r="JM70" i="1"/>
  <c r="JM61" i="1"/>
  <c r="JM55" i="1"/>
  <c r="JM87" i="1"/>
  <c r="JM79" i="1"/>
  <c r="JM68" i="1"/>
  <c r="JM59" i="1"/>
  <c r="JM54" i="1"/>
  <c r="JM85" i="1"/>
  <c r="JM84" i="1"/>
  <c r="JM66" i="1"/>
  <c r="JM57" i="1"/>
  <c r="JM53" i="1"/>
  <c r="JM88" i="1"/>
  <c r="JM74" i="1"/>
  <c r="JM63" i="1"/>
  <c r="JM67" i="1"/>
  <c r="JM56" i="1"/>
  <c r="JM86" i="1"/>
  <c r="JM72" i="1"/>
  <c r="JM69" i="1"/>
  <c r="JM62" i="1"/>
  <c r="JM83" i="1"/>
  <c r="JM65" i="1"/>
  <c r="JM82" i="1"/>
  <c r="JM71" i="1"/>
  <c r="JM80" i="1"/>
  <c r="JM73" i="1"/>
  <c r="JM81" i="1"/>
  <c r="JM60" i="1"/>
  <c r="JM58" i="1"/>
  <c r="JM76" i="1"/>
  <c r="JM77" i="1"/>
  <c r="JE52" i="1"/>
  <c r="JE88" i="1"/>
  <c r="JE79" i="1"/>
  <c r="JE73" i="1"/>
  <c r="JE63" i="1"/>
  <c r="JE58" i="1"/>
  <c r="JE86" i="1"/>
  <c r="JE76" i="1"/>
  <c r="JE62" i="1"/>
  <c r="JE60" i="1"/>
  <c r="JE84" i="1"/>
  <c r="JE74" i="1"/>
  <c r="JE59" i="1"/>
  <c r="JE54" i="1"/>
  <c r="JE78" i="1"/>
  <c r="JE75" i="1"/>
  <c r="JE69" i="1"/>
  <c r="JE67" i="1"/>
  <c r="JE87" i="1"/>
  <c r="JE81" i="1"/>
  <c r="JE70" i="1"/>
  <c r="JE71" i="1"/>
  <c r="JE61" i="1"/>
  <c r="JE77" i="1"/>
  <c r="JE56" i="1"/>
  <c r="JE82" i="1"/>
  <c r="JE55" i="1"/>
  <c r="JE72" i="1"/>
  <c r="JE53" i="1"/>
  <c r="JE66" i="1"/>
  <c r="JE85" i="1"/>
  <c r="JE83" i="1"/>
  <c r="JE68" i="1"/>
  <c r="JE57" i="1"/>
  <c r="IW52" i="1"/>
  <c r="IW78" i="1"/>
  <c r="IW70" i="1"/>
  <c r="IW57" i="1"/>
  <c r="IW56" i="1"/>
  <c r="IW87" i="1"/>
  <c r="IW77" i="1"/>
  <c r="IW68" i="1"/>
  <c r="IW64" i="1"/>
  <c r="IW53" i="1"/>
  <c r="IW85" i="1"/>
  <c r="IW84" i="1"/>
  <c r="IW66" i="1"/>
  <c r="IW63" i="1"/>
  <c r="IW60" i="1"/>
  <c r="IW88" i="1"/>
  <c r="IW79" i="1"/>
  <c r="IW62" i="1"/>
  <c r="IW71" i="1"/>
  <c r="IW61" i="1"/>
  <c r="IW86" i="1"/>
  <c r="IW76" i="1"/>
  <c r="IW67" i="1"/>
  <c r="IW58" i="1"/>
  <c r="IW72" i="1"/>
  <c r="IW75" i="1"/>
  <c r="IW65" i="1"/>
  <c r="IW82" i="1"/>
  <c r="IW69" i="1"/>
  <c r="IW83" i="1"/>
  <c r="IW80" i="1"/>
  <c r="IW81" i="1"/>
  <c r="IW59" i="1"/>
  <c r="IW73" i="1"/>
  <c r="IO52" i="1"/>
  <c r="IO88" i="1"/>
  <c r="IO76" i="1"/>
  <c r="IO67" i="1"/>
  <c r="IO62" i="1"/>
  <c r="IO54" i="1"/>
  <c r="IO86" i="1"/>
  <c r="IO74" i="1"/>
  <c r="IO64" i="1"/>
  <c r="IO60" i="1"/>
  <c r="IO84" i="1"/>
  <c r="IO79" i="1"/>
  <c r="IO63" i="1"/>
  <c r="IO65" i="1"/>
  <c r="IO78" i="1"/>
  <c r="IO70" i="1"/>
  <c r="IO71" i="1"/>
  <c r="IO55" i="1"/>
  <c r="IO87" i="1"/>
  <c r="IO77" i="1"/>
  <c r="IO68" i="1"/>
  <c r="IO69" i="1"/>
  <c r="IO56" i="1"/>
  <c r="IO85" i="1"/>
  <c r="IO73" i="1"/>
  <c r="IO83" i="1"/>
  <c r="IO59" i="1"/>
  <c r="IO80" i="1"/>
  <c r="IO57" i="1"/>
  <c r="IO81" i="1"/>
  <c r="IO58" i="1"/>
  <c r="IO82" i="1"/>
  <c r="IO75" i="1"/>
  <c r="IO66" i="1"/>
  <c r="IO61" i="1"/>
  <c r="IO53" i="1"/>
  <c r="IG52" i="1"/>
  <c r="IG82" i="1"/>
  <c r="IG70" i="1"/>
  <c r="IG57" i="1"/>
  <c r="IG54" i="1"/>
  <c r="IG87" i="1"/>
  <c r="IG79" i="1"/>
  <c r="IG68" i="1"/>
  <c r="IG75" i="1"/>
  <c r="IG64" i="1"/>
  <c r="IG85" i="1"/>
  <c r="IG77" i="1"/>
  <c r="IG66" i="1"/>
  <c r="IG62" i="1"/>
  <c r="IG60" i="1"/>
  <c r="IG88" i="1"/>
  <c r="IG76" i="1"/>
  <c r="IG65" i="1"/>
  <c r="IG63" i="1"/>
  <c r="IG61" i="1"/>
  <c r="IG86" i="1"/>
  <c r="IG74" i="1"/>
  <c r="IG73" i="1"/>
  <c r="IG58" i="1"/>
  <c r="IG78" i="1"/>
  <c r="IG56" i="1"/>
  <c r="IG84" i="1"/>
  <c r="IG55" i="1"/>
  <c r="IG81" i="1"/>
  <c r="IG53" i="1"/>
  <c r="IG71" i="1"/>
  <c r="IG72" i="1"/>
  <c r="IG67" i="1"/>
  <c r="IG59" i="1"/>
  <c r="HY52" i="1"/>
  <c r="HY86" i="1"/>
  <c r="HY87" i="1"/>
  <c r="HY80" i="1"/>
  <c r="HY70" i="1"/>
  <c r="HY59" i="1"/>
  <c r="HY60" i="1"/>
  <c r="HY78" i="1"/>
  <c r="HY68" i="1"/>
  <c r="HY57" i="1"/>
  <c r="HY54" i="1"/>
  <c r="HY81" i="1"/>
  <c r="HY66" i="1"/>
  <c r="HY64" i="1"/>
  <c r="HY53" i="1"/>
  <c r="HY83" i="1"/>
  <c r="HY79" i="1"/>
  <c r="HY71" i="1"/>
  <c r="HY61" i="1"/>
  <c r="HY55" i="1"/>
  <c r="HY77" i="1"/>
  <c r="HY63" i="1"/>
  <c r="HY76" i="1"/>
  <c r="HY56" i="1"/>
  <c r="HY74" i="1"/>
  <c r="HY67" i="1"/>
  <c r="HY85" i="1"/>
  <c r="HY75" i="1"/>
  <c r="HY58" i="1"/>
  <c r="HY88" i="1"/>
  <c r="HY62" i="1"/>
  <c r="HQ52" i="1"/>
  <c r="HQ88" i="1"/>
  <c r="HQ76" i="1"/>
  <c r="HQ73" i="1"/>
  <c r="HQ65" i="1"/>
  <c r="HQ53" i="1"/>
  <c r="HQ86" i="1"/>
  <c r="HQ74" i="1"/>
  <c r="HQ71" i="1"/>
  <c r="HQ64" i="1"/>
  <c r="HQ82" i="1"/>
  <c r="HQ84" i="1"/>
  <c r="HQ67" i="1"/>
  <c r="HQ58" i="1"/>
  <c r="HQ78" i="1"/>
  <c r="HQ72" i="1"/>
  <c r="HQ59" i="1"/>
  <c r="HQ56" i="1"/>
  <c r="HQ80" i="1"/>
  <c r="HQ63" i="1"/>
  <c r="HQ77" i="1"/>
  <c r="HQ57" i="1"/>
  <c r="HQ81" i="1"/>
  <c r="HQ69" i="1"/>
  <c r="HQ75" i="1"/>
  <c r="HQ62" i="1"/>
  <c r="HQ87" i="1"/>
  <c r="HQ70" i="1"/>
  <c r="HQ54" i="1"/>
  <c r="HI52" i="1"/>
  <c r="HI80" i="1"/>
  <c r="HI70" i="1"/>
  <c r="HI61" i="1"/>
  <c r="HI63" i="1"/>
  <c r="HI87" i="1"/>
  <c r="HI78" i="1"/>
  <c r="HI68" i="1"/>
  <c r="HI65" i="1"/>
  <c r="HI55" i="1"/>
  <c r="HI85" i="1"/>
  <c r="HI77" i="1"/>
  <c r="HI66" i="1"/>
  <c r="HI67" i="1"/>
  <c r="HI53" i="1"/>
  <c r="HI88" i="1"/>
  <c r="HI76" i="1"/>
  <c r="HI73" i="1"/>
  <c r="HI62" i="1"/>
  <c r="HI54" i="1"/>
  <c r="HI83" i="1"/>
  <c r="HI75" i="1"/>
  <c r="HI58" i="1"/>
  <c r="HI86" i="1"/>
  <c r="HI59" i="1"/>
  <c r="HI84" i="1"/>
  <c r="HI57" i="1"/>
  <c r="HI81" i="1"/>
  <c r="HI64" i="1"/>
  <c r="HI74" i="1"/>
  <c r="HI69" i="1"/>
  <c r="HA52" i="1"/>
  <c r="HA75" i="1"/>
  <c r="HA58" i="1"/>
  <c r="HA69" i="1"/>
  <c r="HA53" i="1"/>
  <c r="HA86" i="1"/>
  <c r="HA82" i="1"/>
  <c r="HA57" i="1"/>
  <c r="HA70" i="1"/>
  <c r="GS52" i="1"/>
  <c r="GS86" i="1"/>
  <c r="GS71" i="1"/>
  <c r="GS56" i="1"/>
  <c r="GS65" i="1"/>
  <c r="GS72" i="1"/>
  <c r="GS84" i="1"/>
  <c r="GS70" i="1"/>
  <c r="GS87" i="1"/>
  <c r="GS63" i="1"/>
  <c r="GS74" i="1"/>
  <c r="GS82" i="1"/>
  <c r="GS68" i="1"/>
  <c r="GS80" i="1"/>
  <c r="GS61" i="1"/>
  <c r="GS83" i="1"/>
  <c r="GS75" i="1"/>
  <c r="GS64" i="1"/>
  <c r="GS81" i="1"/>
  <c r="GS57" i="1"/>
  <c r="GS85" i="1"/>
  <c r="GS78" i="1"/>
  <c r="GS79" i="1"/>
  <c r="GS77" i="1"/>
  <c r="GS76" i="1"/>
  <c r="GS69" i="1"/>
  <c r="GS66" i="1"/>
  <c r="GS59" i="1"/>
  <c r="GS62" i="1"/>
  <c r="GS55" i="1"/>
  <c r="GC52" i="1"/>
  <c r="GC86" i="1"/>
  <c r="GC70" i="1"/>
  <c r="GC83" i="1"/>
  <c r="GC61" i="1"/>
  <c r="GC79" i="1"/>
  <c r="GC84" i="1"/>
  <c r="GC68" i="1"/>
  <c r="GC81" i="1"/>
  <c r="GC59" i="1"/>
  <c r="GC76" i="1"/>
  <c r="GC82" i="1"/>
  <c r="GC66" i="1"/>
  <c r="GC74" i="1"/>
  <c r="GC57" i="1"/>
  <c r="GC54" i="1"/>
  <c r="GC87" i="1"/>
  <c r="GC62" i="1"/>
  <c r="GC69" i="1"/>
  <c r="GC53" i="1"/>
  <c r="GC64" i="1"/>
  <c r="GC55" i="1"/>
  <c r="GC60" i="1"/>
  <c r="GC72" i="1"/>
  <c r="GC58" i="1"/>
  <c r="GC77" i="1"/>
  <c r="GC85" i="1"/>
  <c r="GC78" i="1"/>
  <c r="GC80" i="1"/>
  <c r="GC67" i="1"/>
  <c r="FM52" i="1"/>
  <c r="FM86" i="1"/>
  <c r="FM70" i="1"/>
  <c r="FM80" i="1"/>
  <c r="FM63" i="1"/>
  <c r="FM77" i="1"/>
  <c r="FM84" i="1"/>
  <c r="FM68" i="1"/>
  <c r="FM75" i="1"/>
  <c r="FM61" i="1"/>
  <c r="FM72" i="1"/>
  <c r="FM83" i="1"/>
  <c r="FM66" i="1"/>
  <c r="FM82" i="1"/>
  <c r="FM59" i="1"/>
  <c r="FM78" i="1"/>
  <c r="FM85" i="1"/>
  <c r="FM62" i="1"/>
  <c r="FM71" i="1"/>
  <c r="FM55" i="1"/>
  <c r="FM87" i="1"/>
  <c r="FM81" i="1"/>
  <c r="FM79" i="1"/>
  <c r="FM69" i="1"/>
  <c r="FM76" i="1"/>
  <c r="FM67" i="1"/>
  <c r="FM64" i="1"/>
  <c r="FM57" i="1"/>
  <c r="FM60" i="1"/>
  <c r="FM53" i="1"/>
  <c r="EW52" i="1"/>
  <c r="EW86" i="1"/>
  <c r="EW66" i="1"/>
  <c r="EW82" i="1"/>
  <c r="EW59" i="1"/>
  <c r="EW78" i="1"/>
  <c r="EW84" i="1"/>
  <c r="EW64" i="1"/>
  <c r="EW74" i="1"/>
  <c r="EW57" i="1"/>
  <c r="EW79" i="1"/>
  <c r="EW87" i="1"/>
  <c r="EW62" i="1"/>
  <c r="EW72" i="1"/>
  <c r="EW55" i="1"/>
  <c r="EW85" i="1"/>
  <c r="EW80" i="1"/>
  <c r="EW58" i="1"/>
  <c r="EW67" i="1"/>
  <c r="EW54" i="1"/>
  <c r="EW60" i="1"/>
  <c r="EW53" i="1"/>
  <c r="EW56" i="1"/>
  <c r="EW75" i="1"/>
  <c r="EW81" i="1"/>
  <c r="EW76" i="1"/>
  <c r="EW83" i="1"/>
  <c r="EW69" i="1"/>
  <c r="EW73" i="1"/>
  <c r="EW65" i="1"/>
  <c r="EG52" i="1"/>
  <c r="EG86" i="1"/>
  <c r="EG85" i="1"/>
  <c r="EG62" i="1"/>
  <c r="EG65" i="1"/>
  <c r="EG72" i="1"/>
  <c r="EG84" i="1"/>
  <c r="EG80" i="1"/>
  <c r="EG60" i="1"/>
  <c r="EG63" i="1"/>
  <c r="EG78" i="1"/>
  <c r="EG87" i="1"/>
  <c r="EG77" i="1"/>
  <c r="EG58" i="1"/>
  <c r="EG61" i="1"/>
  <c r="EG74" i="1"/>
  <c r="EG75" i="1"/>
  <c r="EG70" i="1"/>
  <c r="EG82" i="1"/>
  <c r="EG57" i="1"/>
  <c r="EG83" i="1"/>
  <c r="EG56" i="1"/>
  <c r="EG79" i="1"/>
  <c r="EG81" i="1"/>
  <c r="EG76" i="1"/>
  <c r="EG69" i="1"/>
  <c r="EG71" i="1"/>
  <c r="EG59" i="1"/>
  <c r="EG68" i="1"/>
  <c r="EG55" i="1"/>
  <c r="DQ87" i="1"/>
  <c r="DQ62" i="1"/>
  <c r="DQ83" i="1"/>
  <c r="DQ61" i="1"/>
  <c r="DQ80" i="1"/>
  <c r="DQ60" i="1"/>
  <c r="DQ82" i="1"/>
  <c r="DQ59" i="1"/>
  <c r="DQ73" i="1"/>
  <c r="DQ58" i="1"/>
  <c r="DQ75" i="1"/>
  <c r="DQ57" i="1"/>
  <c r="DQ88" i="1"/>
  <c r="DQ70" i="1"/>
  <c r="DQ81" i="1"/>
  <c r="DQ69" i="1"/>
  <c r="DQ53" i="1"/>
  <c r="DQ86" i="1"/>
  <c r="DQ68" i="1"/>
  <c r="DQ79" i="1"/>
  <c r="DQ67" i="1"/>
  <c r="DQ72" i="1"/>
  <c r="DI88" i="1"/>
  <c r="DI70" i="1"/>
  <c r="DI85" i="1"/>
  <c r="DI57" i="1"/>
  <c r="DI76" i="1"/>
  <c r="DI86" i="1"/>
  <c r="DI68" i="1"/>
  <c r="DI80" i="1"/>
  <c r="DI55" i="1"/>
  <c r="DI81" i="1"/>
  <c r="DI84" i="1"/>
  <c r="DI66" i="1"/>
  <c r="DI69" i="1"/>
  <c r="DI53" i="1"/>
  <c r="DI72" i="1"/>
  <c r="DI83" i="1"/>
  <c r="DI62" i="1"/>
  <c r="DI65" i="1"/>
  <c r="DI71" i="1"/>
  <c r="DI82" i="1"/>
  <c r="DI60" i="1"/>
  <c r="DI63" i="1"/>
  <c r="DI78" i="1"/>
  <c r="DA75" i="1"/>
  <c r="DA54" i="1"/>
  <c r="DA62" i="1"/>
  <c r="DA60" i="1"/>
  <c r="DA81" i="1"/>
  <c r="DA74" i="1"/>
  <c r="DA68" i="1"/>
  <c r="DA67" i="1"/>
  <c r="DA79" i="1"/>
  <c r="DA72" i="1"/>
  <c r="DA71" i="1"/>
  <c r="DA57" i="1"/>
  <c r="DA77" i="1"/>
  <c r="DA70" i="1"/>
  <c r="DA63" i="1"/>
  <c r="DA88" i="1"/>
  <c r="DA84" i="1"/>
  <c r="DA87" i="1"/>
  <c r="DA82" i="1"/>
  <c r="DA59" i="1"/>
  <c r="DA65" i="1"/>
  <c r="CK66" i="1"/>
  <c r="CK54" i="1"/>
  <c r="CK63" i="1"/>
  <c r="CK53" i="1"/>
  <c r="CK75" i="1"/>
  <c r="CK55" i="1"/>
  <c r="CK61" i="1"/>
  <c r="CC81" i="1"/>
  <c r="CC53" i="1"/>
  <c r="CC74" i="1"/>
  <c r="CC59" i="1"/>
  <c r="CC65" i="1"/>
  <c r="CC61" i="1"/>
  <c r="CC67" i="1"/>
  <c r="BU60" i="1"/>
  <c r="BU59" i="1"/>
  <c r="BU65" i="1"/>
  <c r="BU81" i="1"/>
  <c r="BU55" i="1"/>
  <c r="BU67" i="1"/>
  <c r="BU69" i="1"/>
  <c r="BU57" i="1"/>
  <c r="BM75" i="1"/>
  <c r="BM68" i="1"/>
  <c r="BM60" i="1"/>
  <c r="BM71" i="1"/>
  <c r="BM73" i="1"/>
  <c r="BM58" i="1"/>
  <c r="BM64" i="1"/>
  <c r="BM56" i="1"/>
  <c r="BM66" i="1"/>
  <c r="BM69" i="1"/>
  <c r="BM62" i="1"/>
  <c r="BM81" i="1"/>
  <c r="BM74" i="1"/>
  <c r="BM59" i="1"/>
  <c r="BM65" i="1"/>
  <c r="BM79" i="1"/>
  <c r="BM72" i="1"/>
  <c r="BM55" i="1"/>
  <c r="BM77" i="1"/>
  <c r="BM70" i="1"/>
  <c r="BM61" i="1"/>
  <c r="BM88" i="1"/>
  <c r="BM84" i="1"/>
  <c r="BM57" i="1"/>
  <c r="BM87" i="1"/>
  <c r="BM82" i="1"/>
  <c r="BM63" i="1"/>
  <c r="BE56" i="1"/>
  <c r="BE87" i="1"/>
  <c r="BE82" i="1"/>
  <c r="AW68" i="1"/>
  <c r="AW75" i="1"/>
  <c r="AW60" i="1"/>
  <c r="AW73" i="1"/>
  <c r="AW66" i="1"/>
  <c r="AW56" i="1"/>
  <c r="AW64" i="1"/>
  <c r="AW54" i="1"/>
  <c r="AW58" i="1"/>
  <c r="AW85" i="1"/>
  <c r="AW80" i="1"/>
  <c r="AW55" i="1"/>
  <c r="AW62" i="1"/>
  <c r="AW83" i="1"/>
  <c r="AW76" i="1"/>
  <c r="AW69" i="1"/>
  <c r="AW61" i="1"/>
  <c r="AW81" i="1"/>
  <c r="AW74" i="1"/>
  <c r="AW67" i="1"/>
  <c r="AW77" i="1"/>
  <c r="AW70" i="1"/>
  <c r="AW63" i="1"/>
  <c r="AW86" i="1"/>
  <c r="AW78" i="1"/>
  <c r="AW53" i="1"/>
  <c r="AW71" i="1"/>
  <c r="AG71" i="1"/>
  <c r="AG58" i="1"/>
  <c r="AG66" i="1"/>
  <c r="AG64" i="1"/>
  <c r="AG54" i="1"/>
  <c r="AG62" i="1"/>
  <c r="AG68" i="1"/>
  <c r="AG56" i="1"/>
  <c r="AG60" i="1"/>
  <c r="AG87" i="1"/>
  <c r="AG82" i="1"/>
  <c r="AG61" i="1"/>
  <c r="AG85" i="1"/>
  <c r="AG80" i="1"/>
  <c r="AG67" i="1"/>
  <c r="AG83" i="1"/>
  <c r="AG78" i="1"/>
  <c r="AG73" i="1"/>
  <c r="AG57" i="1"/>
  <c r="AG79" i="1"/>
  <c r="AG74" i="1"/>
  <c r="AG53" i="1"/>
  <c r="AG77" i="1"/>
  <c r="AG72" i="1"/>
  <c r="AG59" i="1"/>
  <c r="CD52" i="1"/>
  <c r="T52" i="1"/>
  <c r="BF65" i="1"/>
  <c r="CL63" i="1"/>
  <c r="BV55" i="1"/>
  <c r="CS61" i="1"/>
  <c r="DA55" i="1"/>
  <c r="BM53" i="1"/>
  <c r="T68" i="1"/>
  <c r="AG81" i="1"/>
  <c r="AW88" i="1"/>
  <c r="CK76" i="1"/>
  <c r="DI79" i="1"/>
  <c r="DI58" i="1"/>
  <c r="DQ63" i="1"/>
  <c r="DQ78" i="1"/>
  <c r="DY67" i="1"/>
  <c r="EG54" i="1"/>
  <c r="EO59" i="1"/>
  <c r="EW63" i="1"/>
  <c r="FE66" i="1"/>
  <c r="FM73" i="1"/>
  <c r="FU87" i="1"/>
  <c r="GK59" i="1"/>
  <c r="GS67" i="1"/>
  <c r="HI56" i="1"/>
  <c r="HQ66" i="1"/>
  <c r="HY72" i="1"/>
  <c r="IW54" i="1"/>
  <c r="JU79" i="1"/>
  <c r="KS81" i="1"/>
  <c r="KL86" i="1"/>
  <c r="KL52" i="1"/>
  <c r="JV87" i="1"/>
  <c r="JV67" i="1"/>
  <c r="JV52" i="1"/>
  <c r="JF80" i="1"/>
  <c r="JF75" i="1"/>
  <c r="JF60" i="1"/>
  <c r="JF52" i="1"/>
  <c r="IP80" i="1"/>
  <c r="IP77" i="1"/>
  <c r="IP53" i="1"/>
  <c r="IP52" i="1"/>
  <c r="IP82" i="1"/>
  <c r="HZ80" i="1"/>
  <c r="HZ79" i="1"/>
  <c r="HZ72" i="1"/>
  <c r="HZ65" i="1"/>
  <c r="HZ69" i="1"/>
  <c r="HZ55" i="1"/>
  <c r="HZ52" i="1"/>
  <c r="HJ80" i="1"/>
  <c r="HJ82" i="1"/>
  <c r="HJ76" i="1"/>
  <c r="HJ77" i="1"/>
  <c r="HJ63" i="1"/>
  <c r="HJ75" i="1"/>
  <c r="HJ73" i="1"/>
  <c r="HJ69" i="1"/>
  <c r="HJ53" i="1"/>
  <c r="HJ52" i="1"/>
  <c r="HJ87" i="1"/>
  <c r="HJ84" i="1"/>
  <c r="GT77" i="1"/>
  <c r="GT83" i="1"/>
  <c r="GT59" i="1"/>
  <c r="GT58" i="1"/>
  <c r="GT78" i="1"/>
  <c r="GT72" i="1"/>
  <c r="GT74" i="1"/>
  <c r="GT87" i="1"/>
  <c r="GT81" i="1"/>
  <c r="GT56" i="1"/>
  <c r="GT64" i="1"/>
  <c r="GT88" i="1"/>
  <c r="GT69" i="1"/>
  <c r="GT73" i="1"/>
  <c r="GT54" i="1"/>
  <c r="GT82" i="1"/>
  <c r="GT67" i="1"/>
  <c r="GT53" i="1"/>
  <c r="GT55" i="1"/>
  <c r="GT63" i="1"/>
  <c r="GT61" i="1"/>
  <c r="GT71" i="1"/>
  <c r="GT52" i="1"/>
  <c r="GT86" i="1"/>
  <c r="GT66" i="1"/>
  <c r="GT80" i="1"/>
  <c r="GT62" i="1"/>
  <c r="GT70" i="1"/>
  <c r="GD84" i="1"/>
  <c r="GD85" i="1"/>
  <c r="GD74" i="1"/>
  <c r="GD73" i="1"/>
  <c r="GD54" i="1"/>
  <c r="GD88" i="1"/>
  <c r="GD69" i="1"/>
  <c r="GD71" i="1"/>
  <c r="GD57" i="1"/>
  <c r="GD86" i="1"/>
  <c r="GD65" i="1"/>
  <c r="GD55" i="1"/>
  <c r="GD58" i="1"/>
  <c r="GD78" i="1"/>
  <c r="GD82" i="1"/>
  <c r="GD75" i="1"/>
  <c r="GD83" i="1"/>
  <c r="GD79" i="1"/>
  <c r="GD70" i="1"/>
  <c r="GD60" i="1"/>
  <c r="GD52" i="1"/>
  <c r="GD87" i="1"/>
  <c r="GD59" i="1"/>
  <c r="GD72" i="1"/>
  <c r="GD64" i="1"/>
  <c r="GD63" i="1"/>
  <c r="GD77" i="1"/>
  <c r="GD68" i="1"/>
  <c r="GD80" i="1"/>
  <c r="FN86" i="1"/>
  <c r="FN85" i="1"/>
  <c r="FN63" i="1"/>
  <c r="FN79" i="1"/>
  <c r="FN57" i="1"/>
  <c r="FN80" i="1"/>
  <c r="FN61" i="1"/>
  <c r="FN74" i="1"/>
  <c r="FN54" i="1"/>
  <c r="FN77" i="1"/>
  <c r="FN72" i="1"/>
  <c r="FN68" i="1"/>
  <c r="FN60" i="1"/>
  <c r="FN81" i="1"/>
  <c r="FN59" i="1"/>
  <c r="FN53" i="1"/>
  <c r="FN58" i="1"/>
  <c r="FN71" i="1"/>
  <c r="FN87" i="1"/>
  <c r="FN70" i="1"/>
  <c r="FN62" i="1"/>
  <c r="FN67" i="1"/>
  <c r="FN73" i="1"/>
  <c r="FN83" i="1"/>
  <c r="FN88" i="1"/>
  <c r="FN56" i="1"/>
  <c r="FN84" i="1"/>
  <c r="FN66" i="1"/>
  <c r="FN64" i="1"/>
  <c r="FN55" i="1"/>
  <c r="FN75" i="1"/>
  <c r="FF84" i="1"/>
  <c r="FF71" i="1"/>
  <c r="FF74" i="1"/>
  <c r="FF58" i="1"/>
  <c r="FF64" i="1"/>
  <c r="FF82" i="1"/>
  <c r="FF72" i="1"/>
  <c r="FF83" i="1"/>
  <c r="FF55" i="1"/>
  <c r="FF56" i="1"/>
  <c r="FF88" i="1"/>
  <c r="FF69" i="1"/>
  <c r="FF57" i="1"/>
  <c r="FF81" i="1"/>
  <c r="FF79" i="1"/>
  <c r="FF65" i="1"/>
  <c r="FF75" i="1"/>
  <c r="FF60" i="1"/>
  <c r="FF76" i="1"/>
  <c r="FF63" i="1"/>
  <c r="FF73" i="1"/>
  <c r="FF54" i="1"/>
  <c r="FF86" i="1"/>
  <c r="FF53" i="1"/>
  <c r="FF87" i="1"/>
  <c r="FF70" i="1"/>
  <c r="FF85" i="1"/>
  <c r="FF66" i="1"/>
  <c r="FF77" i="1"/>
  <c r="FF62" i="1"/>
  <c r="FF67" i="1"/>
  <c r="FF59" i="1"/>
  <c r="FF52" i="1"/>
  <c r="FF78" i="1"/>
  <c r="FF80" i="1"/>
  <c r="FF61" i="1"/>
  <c r="FF68" i="1"/>
  <c r="EP87" i="1"/>
  <c r="EP71" i="1"/>
  <c r="EP65" i="1"/>
  <c r="EP68" i="1"/>
  <c r="EP58" i="1"/>
  <c r="EP81" i="1"/>
  <c r="EP79" i="1"/>
  <c r="EP63" i="1"/>
  <c r="EP59" i="1"/>
  <c r="EP64" i="1"/>
  <c r="EP80" i="1"/>
  <c r="EP78" i="1"/>
  <c r="EP61" i="1"/>
  <c r="EP66" i="1"/>
  <c r="EP83" i="1"/>
  <c r="EP77" i="1"/>
  <c r="EP72" i="1"/>
  <c r="EP56" i="1"/>
  <c r="EP88" i="1"/>
  <c r="EP73" i="1"/>
  <c r="EP55" i="1"/>
  <c r="EP62" i="1"/>
  <c r="EP76" i="1"/>
  <c r="EP54" i="1"/>
  <c r="EP69" i="1"/>
  <c r="EP67" i="1"/>
  <c r="EP85" i="1"/>
  <c r="EP70" i="1"/>
  <c r="EP75" i="1"/>
  <c r="EP57" i="1"/>
  <c r="EP53" i="1"/>
  <c r="EP86" i="1"/>
  <c r="EP52" i="1"/>
  <c r="EP84" i="1"/>
  <c r="EP74" i="1"/>
  <c r="DZ82" i="1"/>
  <c r="DZ67" i="1"/>
  <c r="DZ58" i="1"/>
  <c r="DZ68" i="1"/>
  <c r="DZ59" i="1"/>
  <c r="DZ79" i="1"/>
  <c r="DZ65" i="1"/>
  <c r="DZ71" i="1"/>
  <c r="DZ88" i="1"/>
  <c r="DZ54" i="1"/>
  <c r="DZ76" i="1"/>
  <c r="DZ63" i="1"/>
  <c r="DZ53" i="1"/>
  <c r="DZ64" i="1"/>
  <c r="DZ85" i="1"/>
  <c r="DZ87" i="1"/>
  <c r="DZ81" i="1"/>
  <c r="DZ62" i="1"/>
  <c r="DZ80" i="1"/>
  <c r="DZ77" i="1"/>
  <c r="DZ55" i="1"/>
  <c r="DZ56" i="1"/>
  <c r="DZ86" i="1"/>
  <c r="DZ72" i="1"/>
  <c r="DZ78" i="1"/>
  <c r="DZ60" i="1"/>
  <c r="DZ52" i="1"/>
  <c r="DZ69" i="1"/>
  <c r="DZ57" i="1"/>
  <c r="DZ75" i="1"/>
  <c r="DZ74" i="1"/>
  <c r="DZ70" i="1"/>
  <c r="DZ73" i="1"/>
  <c r="DZ66" i="1"/>
  <c r="DZ83" i="1"/>
  <c r="DZ84" i="1"/>
  <c r="DJ88" i="1"/>
  <c r="DJ69" i="1"/>
  <c r="DJ71" i="1"/>
  <c r="DJ72" i="1"/>
  <c r="DJ66" i="1"/>
  <c r="DJ81" i="1"/>
  <c r="DJ67" i="1"/>
  <c r="DJ77" i="1"/>
  <c r="DJ68" i="1"/>
  <c r="DJ60" i="1"/>
  <c r="DJ84" i="1"/>
  <c r="DJ65" i="1"/>
  <c r="DJ57" i="1"/>
  <c r="DJ62" i="1"/>
  <c r="DJ86" i="1"/>
  <c r="DJ61" i="1"/>
  <c r="DJ75" i="1"/>
  <c r="DJ59" i="1"/>
  <c r="DJ74" i="1"/>
  <c r="DJ79" i="1"/>
  <c r="DJ58" i="1"/>
  <c r="DJ64" i="1"/>
  <c r="DJ76" i="1"/>
  <c r="DJ87" i="1"/>
  <c r="DJ55" i="1"/>
  <c r="DJ83" i="1"/>
  <c r="DJ70" i="1"/>
  <c r="DJ85" i="1"/>
  <c r="DJ56" i="1"/>
  <c r="DJ73" i="1"/>
  <c r="DJ53" i="1"/>
  <c r="DJ80" i="1"/>
  <c r="DJ63" i="1"/>
  <c r="DJ78" i="1"/>
  <c r="DJ54" i="1"/>
  <c r="DJ82" i="1"/>
  <c r="CT85" i="1"/>
  <c r="CT82" i="1"/>
  <c r="CT76" i="1"/>
  <c r="CT75" i="1"/>
  <c r="CT74" i="1"/>
  <c r="CT87" i="1"/>
  <c r="CT83" i="1"/>
  <c r="CT68" i="1"/>
  <c r="CT80" i="1"/>
  <c r="CT84" i="1"/>
  <c r="CT70" i="1"/>
  <c r="CT71" i="1"/>
  <c r="CT81" i="1"/>
  <c r="CT56" i="1"/>
  <c r="CT66" i="1"/>
  <c r="CT79" i="1"/>
  <c r="CT62" i="1"/>
  <c r="CT88" i="1"/>
  <c r="CT77" i="1"/>
  <c r="CT58" i="1"/>
  <c r="CT57" i="1"/>
  <c r="CT60" i="1"/>
  <c r="CT59" i="1"/>
  <c r="CT64" i="1"/>
  <c r="CT53" i="1"/>
  <c r="CD70" i="1"/>
  <c r="CD75" i="1"/>
  <c r="CD68" i="1"/>
  <c r="CD73" i="1"/>
  <c r="CD78" i="1"/>
  <c r="CD84" i="1"/>
  <c r="CD87" i="1"/>
  <c r="CD81" i="1"/>
  <c r="CD82" i="1"/>
  <c r="CD88" i="1"/>
  <c r="CD54" i="1"/>
  <c r="CD64" i="1"/>
  <c r="CD76" i="1"/>
  <c r="CD62" i="1"/>
  <c r="CD77" i="1"/>
  <c r="CD60" i="1"/>
  <c r="CD85" i="1"/>
  <c r="CD58" i="1"/>
  <c r="CD56" i="1"/>
  <c r="CD72" i="1"/>
  <c r="CD59" i="1"/>
  <c r="CD53" i="1"/>
  <c r="CD55" i="1"/>
  <c r="CD79" i="1"/>
  <c r="CD66" i="1"/>
  <c r="BN70" i="1"/>
  <c r="BN81" i="1"/>
  <c r="BN53" i="1"/>
  <c r="BN55" i="1"/>
  <c r="BN57" i="1"/>
  <c r="AP86" i="1"/>
  <c r="AP76" i="1"/>
  <c r="AP83" i="1"/>
  <c r="AP74" i="1"/>
  <c r="AP80" i="1"/>
  <c r="AP72" i="1"/>
  <c r="AP75" i="1"/>
  <c r="AP82" i="1"/>
  <c r="AP84" i="1"/>
  <c r="AP78" i="1"/>
  <c r="AP70" i="1"/>
  <c r="AP62" i="1"/>
  <c r="AP77" i="1"/>
  <c r="AP87" i="1"/>
  <c r="AP60" i="1"/>
  <c r="AP56" i="1"/>
  <c r="AP66" i="1"/>
  <c r="AP69" i="1"/>
  <c r="AP88" i="1"/>
  <c r="AP81" i="1"/>
  <c r="AP64" i="1"/>
  <c r="AP85" i="1"/>
  <c r="AP58" i="1"/>
  <c r="AP55" i="1"/>
  <c r="AP57" i="1"/>
  <c r="AP59" i="1"/>
  <c r="AP54" i="1"/>
  <c r="Z88" i="1"/>
  <c r="Z60" i="1"/>
  <c r="Z86" i="1"/>
  <c r="Z57" i="1"/>
  <c r="Z59" i="1"/>
  <c r="Z53" i="1"/>
  <c r="CL67" i="1"/>
  <c r="AP65" i="1"/>
  <c r="CD63" i="1"/>
  <c r="DB61" i="1"/>
  <c r="AH61" i="1"/>
  <c r="BF59" i="1"/>
  <c r="AH55" i="1"/>
  <c r="DB52" i="1"/>
  <c r="L66" i="1"/>
  <c r="CT52" i="1"/>
  <c r="DB79" i="1"/>
  <c r="BV73" i="1"/>
  <c r="EX78" i="1"/>
  <c r="L73" i="1"/>
  <c r="BU52" i="1"/>
  <c r="Z52" i="1"/>
  <c r="BV69" i="1"/>
  <c r="CD67" i="1"/>
  <c r="DB65" i="1"/>
  <c r="AH65" i="1"/>
  <c r="BV63" i="1"/>
  <c r="CT61" i="1"/>
  <c r="Z61" i="1"/>
  <c r="AH59" i="1"/>
  <c r="Z55" i="1"/>
  <c r="BU63" i="1"/>
  <c r="CK57" i="1"/>
  <c r="AG55" i="1"/>
  <c r="L62" i="1"/>
  <c r="AO85" i="1"/>
  <c r="BM76" i="1"/>
  <c r="DA78" i="1"/>
  <c r="DI75" i="1"/>
  <c r="DI73" i="1"/>
  <c r="DQ74" i="1"/>
  <c r="DQ84" i="1"/>
  <c r="DY60" i="1"/>
  <c r="EG67" i="1"/>
  <c r="EO78" i="1"/>
  <c r="EW68" i="1"/>
  <c r="FE87" i="1"/>
  <c r="FU75" i="1"/>
  <c r="GC63" i="1"/>
  <c r="GK87" i="1"/>
  <c r="GS60" i="1"/>
  <c r="HI72" i="1"/>
  <c r="HQ79" i="1"/>
  <c r="HY84" i="1"/>
  <c r="JE64" i="1"/>
  <c r="KC63" i="1"/>
  <c r="AP68" i="1"/>
  <c r="BV83" i="1"/>
  <c r="FN76" i="1"/>
  <c r="T88" i="1"/>
  <c r="AG52" i="1"/>
  <c r="AH52" i="1"/>
  <c r="DQ52" i="1"/>
  <c r="AP79" i="1"/>
  <c r="BV67" i="1"/>
  <c r="CT65" i="1"/>
  <c r="Z65" i="1"/>
  <c r="BN63" i="1"/>
  <c r="CL61" i="1"/>
  <c r="CL57" i="1"/>
  <c r="CL53" i="1"/>
  <c r="CK65" i="1"/>
  <c r="AG63" i="1"/>
  <c r="CC57" i="1"/>
  <c r="T60" i="1"/>
  <c r="CL52" i="1"/>
  <c r="AW72" i="1"/>
  <c r="BM80" i="1"/>
  <c r="DA76" i="1"/>
  <c r="DI74" i="1"/>
  <c r="DI77" i="1"/>
  <c r="DQ76" i="1"/>
  <c r="DY75" i="1"/>
  <c r="DY62" i="1"/>
  <c r="EG64" i="1"/>
  <c r="EO62" i="1"/>
  <c r="EW70" i="1"/>
  <c r="FM74" i="1"/>
  <c r="FU53" i="1"/>
  <c r="GC65" i="1"/>
  <c r="GK68" i="1"/>
  <c r="GS73" i="1"/>
  <c r="HI79" i="1"/>
  <c r="HQ83" i="1"/>
  <c r="IG69" i="1"/>
  <c r="JE65" i="1"/>
  <c r="KC80" i="1"/>
  <c r="DB60" i="1"/>
  <c r="CT78" i="1"/>
  <c r="FN69" i="1"/>
  <c r="AW52" i="1"/>
  <c r="AP52" i="1"/>
  <c r="DI52" i="1"/>
  <c r="CS75" i="1"/>
  <c r="AG69" i="1"/>
  <c r="BN67" i="1"/>
  <c r="CL65" i="1"/>
  <c r="BF63" i="1"/>
  <c r="CD61" i="1"/>
  <c r="CD57" i="1"/>
  <c r="BF53" i="1"/>
  <c r="AW65" i="1"/>
  <c r="CK59" i="1"/>
  <c r="AW57" i="1"/>
  <c r="AG70" i="1"/>
  <c r="AW82" i="1"/>
  <c r="BM86" i="1"/>
  <c r="DA80" i="1"/>
  <c r="DI59" i="1"/>
  <c r="DI87" i="1"/>
  <c r="DQ77" i="1"/>
  <c r="DY74" i="1"/>
  <c r="DY68" i="1"/>
  <c r="EG66" i="1"/>
  <c r="EO87" i="1"/>
  <c r="EW88" i="1"/>
  <c r="FM54" i="1"/>
  <c r="FU69" i="1"/>
  <c r="GC56" i="1"/>
  <c r="GK70" i="1"/>
  <c r="GS88" i="1"/>
  <c r="HI82" i="1"/>
  <c r="HQ85" i="1"/>
  <c r="IG80" i="1"/>
  <c r="JE80" i="1"/>
  <c r="KC82" i="1"/>
  <c r="CT54" i="1"/>
  <c r="DR58" i="1"/>
  <c r="GD76" i="1"/>
  <c r="S86" i="1"/>
  <c r="S76" i="1"/>
  <c r="S71" i="1"/>
  <c r="S84" i="1"/>
  <c r="S74" i="1"/>
  <c r="S82" i="1"/>
  <c r="S72" i="1"/>
  <c r="S53" i="1"/>
  <c r="S78" i="1"/>
  <c r="S77" i="1"/>
  <c r="S87" i="1"/>
  <c r="S79" i="1"/>
  <c r="S81" i="1"/>
  <c r="S70" i="1"/>
  <c r="S75" i="1"/>
  <c r="S69" i="1"/>
  <c r="S88" i="1"/>
  <c r="S83" i="1"/>
  <c r="K57" i="1"/>
  <c r="K84" i="1"/>
  <c r="K74" i="1"/>
  <c r="K69" i="1"/>
  <c r="K82" i="1"/>
  <c r="K72" i="1"/>
  <c r="K80" i="1"/>
  <c r="K70" i="1"/>
  <c r="K87" i="1"/>
  <c r="K81" i="1"/>
  <c r="K85" i="1"/>
  <c r="K75" i="1"/>
  <c r="K83" i="1"/>
  <c r="O81" i="1"/>
  <c r="AC68" i="1"/>
  <c r="HM52" i="1"/>
  <c r="DE66" i="1"/>
  <c r="CW52" i="1"/>
  <c r="O78" i="1"/>
  <c r="O74" i="1"/>
  <c r="DE60" i="1"/>
  <c r="CQ70" i="1"/>
  <c r="O71" i="1"/>
  <c r="DL52" i="1"/>
  <c r="CP76" i="1"/>
  <c r="AR75" i="1"/>
  <c r="BX88" i="1"/>
  <c r="EB54" i="1"/>
  <c r="FH69" i="1"/>
  <c r="FX88" i="1"/>
  <c r="IB61" i="1"/>
  <c r="JP83" i="1"/>
  <c r="DL53" i="1"/>
  <c r="GF58" i="1"/>
  <c r="JH74" i="1"/>
  <c r="DT86" i="1"/>
  <c r="IP71" i="1"/>
  <c r="JF55" i="1"/>
  <c r="JN76" i="1"/>
  <c r="ED79" i="1"/>
  <c r="FR69" i="1"/>
  <c r="BH77" i="1"/>
  <c r="CV75" i="1"/>
  <c r="EB75" i="1"/>
  <c r="FH80" i="1"/>
  <c r="HL63" i="1"/>
  <c r="IB86" i="1"/>
  <c r="AR63" i="1"/>
  <c r="DL76" i="1"/>
  <c r="GF81" i="1"/>
  <c r="KV84" i="1"/>
  <c r="EZ52" i="1"/>
  <c r="FP77" i="1"/>
  <c r="IX62" i="1"/>
  <c r="JF82" i="1"/>
  <c r="JV77" i="1"/>
  <c r="CF67" i="1"/>
  <c r="BH85" i="1"/>
  <c r="CV80" i="1"/>
  <c r="EB79" i="1"/>
  <c r="FX74" i="1"/>
  <c r="HL72" i="1"/>
  <c r="IB88" i="1"/>
  <c r="ER53" i="1"/>
  <c r="GF88" i="1"/>
  <c r="BX62" i="1"/>
  <c r="BX56" i="1"/>
  <c r="DT55" i="1"/>
  <c r="FP76" i="1"/>
  <c r="IX73" i="1"/>
  <c r="JF84" i="1"/>
  <c r="KL74" i="1"/>
  <c r="DF52" i="1"/>
  <c r="CP64" i="1"/>
  <c r="DF60" i="1"/>
  <c r="CX78" i="1"/>
  <c r="EL69" i="1"/>
  <c r="ID85" i="1"/>
  <c r="HJ55" i="1"/>
  <c r="HJ62" i="1"/>
  <c r="HJ70" i="1"/>
  <c r="HJ88" i="1"/>
  <c r="HR65" i="1"/>
  <c r="HR71" i="1"/>
  <c r="HR80" i="1"/>
  <c r="HZ54" i="1"/>
  <c r="HZ82" i="1"/>
  <c r="IH62" i="1"/>
  <c r="IH85" i="1"/>
  <c r="IP68" i="1"/>
  <c r="IX54" i="1"/>
  <c r="IX81" i="1"/>
  <c r="JF66" i="1"/>
  <c r="JF87" i="1"/>
  <c r="JN75" i="1"/>
  <c r="JV60" i="1"/>
  <c r="CX87" i="1"/>
  <c r="EL70" i="1"/>
  <c r="GH59" i="1"/>
  <c r="IL82" i="1"/>
  <c r="HJ59" i="1"/>
  <c r="HJ66" i="1"/>
  <c r="HJ72" i="1"/>
  <c r="HJ83" i="1"/>
  <c r="HR53" i="1"/>
  <c r="HR68" i="1"/>
  <c r="HR82" i="1"/>
  <c r="HZ67" i="1"/>
  <c r="HZ84" i="1"/>
  <c r="IH66" i="1"/>
  <c r="IP59" i="1"/>
  <c r="IP70" i="1"/>
  <c r="IX58" i="1"/>
  <c r="IX84" i="1"/>
  <c r="JF69" i="1"/>
  <c r="JN69" i="1"/>
  <c r="JN70" i="1"/>
  <c r="JV61" i="1"/>
  <c r="DF72" i="1"/>
  <c r="BB81" i="1"/>
  <c r="DN61" i="1"/>
  <c r="ET53" i="1"/>
  <c r="GP55" i="1"/>
  <c r="JJ71" i="1"/>
  <c r="HJ57" i="1"/>
  <c r="HJ61" i="1"/>
  <c r="HJ74" i="1"/>
  <c r="HJ85" i="1"/>
  <c r="HR56" i="1"/>
  <c r="HR72" i="1"/>
  <c r="HR84" i="1"/>
  <c r="HZ64" i="1"/>
  <c r="HZ87" i="1"/>
  <c r="IH71" i="1"/>
  <c r="IP57" i="1"/>
  <c r="IP78" i="1"/>
  <c r="IX60" i="1"/>
  <c r="IX83" i="1"/>
  <c r="JF68" i="1"/>
  <c r="JN57" i="1"/>
  <c r="JN74" i="1"/>
  <c r="JV79" i="1"/>
  <c r="BR54" i="1"/>
  <c r="BJ88" i="1"/>
  <c r="DN83" i="1"/>
  <c r="ET66" i="1"/>
  <c r="GX54" i="1"/>
  <c r="KH73" i="1"/>
  <c r="DF85" i="1"/>
  <c r="BJ66" i="1"/>
  <c r="BR81" i="1"/>
  <c r="DV69" i="1"/>
  <c r="FB55" i="1"/>
  <c r="HF62" i="1"/>
  <c r="HJ56" i="1"/>
  <c r="HJ67" i="1"/>
  <c r="HJ81" i="1"/>
  <c r="HR57" i="1"/>
  <c r="HR61" i="1"/>
  <c r="HR75" i="1"/>
  <c r="HR83" i="1"/>
  <c r="HZ73" i="1"/>
  <c r="IH57" i="1"/>
  <c r="IH74" i="1"/>
  <c r="IP66" i="1"/>
  <c r="IP84" i="1"/>
  <c r="IX71" i="1"/>
  <c r="JF67" i="1"/>
  <c r="JF72" i="1"/>
  <c r="JN58" i="1"/>
  <c r="JN86" i="1"/>
  <c r="JV80" i="1"/>
  <c r="BB52" i="1"/>
  <c r="DF58" i="1"/>
  <c r="BZ76" i="1"/>
  <c r="DV83" i="1"/>
  <c r="FB70" i="1"/>
  <c r="HF86" i="1"/>
  <c r="HJ58" i="1"/>
  <c r="HJ71" i="1"/>
  <c r="HJ78" i="1"/>
  <c r="HR66" i="1"/>
  <c r="HR73" i="1"/>
  <c r="HR74" i="1"/>
  <c r="HR85" i="1"/>
  <c r="HZ70" i="1"/>
  <c r="IH54" i="1"/>
  <c r="IH76" i="1"/>
  <c r="IP63" i="1"/>
  <c r="IP85" i="1"/>
  <c r="IX72" i="1"/>
  <c r="JF53" i="1"/>
  <c r="JF77" i="1"/>
  <c r="JN60" i="1"/>
  <c r="JN83" i="1"/>
  <c r="KL65" i="1"/>
  <c r="HN52" i="1"/>
  <c r="CH76" i="1"/>
  <c r="FJ82" i="1"/>
  <c r="HN88" i="1"/>
  <c r="JZ88" i="1"/>
  <c r="JZ77" i="1"/>
  <c r="JZ80" i="1"/>
  <c r="JZ64" i="1"/>
  <c r="JZ66" i="1"/>
  <c r="JZ62" i="1"/>
  <c r="JZ81" i="1"/>
  <c r="JZ57" i="1"/>
  <c r="HV81" i="1"/>
  <c r="HV73" i="1"/>
  <c r="HV56" i="1"/>
  <c r="HV52" i="1"/>
  <c r="HV76" i="1"/>
  <c r="HV61" i="1"/>
  <c r="HV88" i="1"/>
  <c r="HV71" i="1"/>
  <c r="HV60" i="1"/>
  <c r="HV85" i="1"/>
  <c r="HV65" i="1"/>
  <c r="FZ80" i="1"/>
  <c r="FZ88" i="1"/>
  <c r="FZ76" i="1"/>
  <c r="FZ63" i="1"/>
  <c r="FZ83" i="1"/>
  <c r="FZ54" i="1"/>
  <c r="FZ82" i="1"/>
  <c r="FZ77" i="1"/>
  <c r="FZ52" i="1"/>
  <c r="FZ70" i="1"/>
  <c r="FZ58" i="1"/>
  <c r="ED83" i="1"/>
  <c r="ED72" i="1"/>
  <c r="ED82" i="1"/>
  <c r="ED67" i="1"/>
  <c r="ED78" i="1"/>
  <c r="ED71" i="1"/>
  <c r="ED73" i="1"/>
  <c r="ED65" i="1"/>
  <c r="ED87" i="1"/>
  <c r="ED70" i="1"/>
  <c r="ED74" i="1"/>
  <c r="ED61" i="1"/>
  <c r="ED85" i="1"/>
  <c r="ED77" i="1"/>
  <c r="ED64" i="1"/>
  <c r="ED75" i="1"/>
  <c r="ED53" i="1"/>
  <c r="CP83" i="1"/>
  <c r="CP84" i="1"/>
  <c r="CP62" i="1"/>
  <c r="CP77" i="1"/>
  <c r="CP81" i="1"/>
  <c r="CP58" i="1"/>
  <c r="CP75" i="1"/>
  <c r="CP79" i="1"/>
  <c r="CP54" i="1"/>
  <c r="CP88" i="1"/>
  <c r="CP69" i="1"/>
  <c r="CP74" i="1"/>
  <c r="CP60" i="1"/>
  <c r="BJ52" i="1"/>
  <c r="CX52" i="1"/>
  <c r="CX83" i="1"/>
  <c r="BZ72" i="1"/>
  <c r="DF68" i="1"/>
  <c r="BB66" i="1"/>
  <c r="CH64" i="1"/>
  <c r="CH62" i="1"/>
  <c r="CX60" i="1"/>
  <c r="BZ58" i="1"/>
  <c r="BZ56" i="1"/>
  <c r="BJ54" i="1"/>
  <c r="HF52" i="1"/>
  <c r="BB84" i="1"/>
  <c r="BJ82" i="1"/>
  <c r="BZ82" i="1"/>
  <c r="CH80" i="1"/>
  <c r="CP78" i="1"/>
  <c r="CX79" i="1"/>
  <c r="DN59" i="1"/>
  <c r="DN77" i="1"/>
  <c r="DV59" i="1"/>
  <c r="DV77" i="1"/>
  <c r="ED56" i="1"/>
  <c r="ED84" i="1"/>
  <c r="EL78" i="1"/>
  <c r="EL74" i="1"/>
  <c r="ET61" i="1"/>
  <c r="FB71" i="1"/>
  <c r="FB79" i="1"/>
  <c r="FJ69" i="1"/>
  <c r="FR80" i="1"/>
  <c r="FZ69" i="1"/>
  <c r="GH67" i="1"/>
  <c r="GX61" i="1"/>
  <c r="HF60" i="1"/>
  <c r="HN58" i="1"/>
  <c r="HV53" i="1"/>
  <c r="HV86" i="1"/>
  <c r="IT54" i="1"/>
  <c r="KX61" i="1"/>
  <c r="KX71" i="1"/>
  <c r="KX59" i="1"/>
  <c r="KX68" i="1"/>
  <c r="KX52" i="1"/>
  <c r="KX81" i="1"/>
  <c r="JR80" i="1"/>
  <c r="JR82" i="1"/>
  <c r="JR68" i="1"/>
  <c r="JR87" i="1"/>
  <c r="JR54" i="1"/>
  <c r="JR85" i="1"/>
  <c r="JR56" i="1"/>
  <c r="JR83" i="1"/>
  <c r="JR71" i="1"/>
  <c r="JR65" i="1"/>
  <c r="ID88" i="1"/>
  <c r="ID80" i="1"/>
  <c r="ID54" i="1"/>
  <c r="ID72" i="1"/>
  <c r="ID53" i="1"/>
  <c r="ID52" i="1"/>
  <c r="ID84" i="1"/>
  <c r="ID70" i="1"/>
  <c r="ID81" i="1"/>
  <c r="ID59" i="1"/>
  <c r="GP85" i="1"/>
  <c r="GP78" i="1"/>
  <c r="GP56" i="1"/>
  <c r="GP87" i="1"/>
  <c r="GP54" i="1"/>
  <c r="GP71" i="1"/>
  <c r="GP67" i="1"/>
  <c r="GP79" i="1"/>
  <c r="GP77" i="1"/>
  <c r="ET80" i="1"/>
  <c r="ET83" i="1"/>
  <c r="ET56" i="1"/>
  <c r="ET67" i="1"/>
  <c r="ET65" i="1"/>
  <c r="ET82" i="1"/>
  <c r="ET81" i="1"/>
  <c r="ET54" i="1"/>
  <c r="ET75" i="1"/>
  <c r="ET79" i="1"/>
  <c r="ET70" i="1"/>
  <c r="ET74" i="1"/>
  <c r="ET63" i="1"/>
  <c r="ET88" i="1"/>
  <c r="ET77" i="1"/>
  <c r="ET64" i="1"/>
  <c r="ET57" i="1"/>
  <c r="ET58" i="1"/>
  <c r="DF69" i="1"/>
  <c r="DF88" i="1"/>
  <c r="DF56" i="1"/>
  <c r="DF79" i="1"/>
  <c r="DF84" i="1"/>
  <c r="DF78" i="1"/>
  <c r="DF77" i="1"/>
  <c r="DF62" i="1"/>
  <c r="DF82" i="1"/>
  <c r="DF87" i="1"/>
  <c r="BR53" i="1"/>
  <c r="BR85" i="1"/>
  <c r="BR80" i="1"/>
  <c r="BR82" i="1"/>
  <c r="BR79" i="1"/>
  <c r="BR77" i="1"/>
  <c r="BR78" i="1"/>
  <c r="BR60" i="1"/>
  <c r="BR64" i="1"/>
  <c r="BR71" i="1"/>
  <c r="BR76" i="1"/>
  <c r="BR62" i="1"/>
  <c r="BR52" i="1"/>
  <c r="CP52" i="1"/>
  <c r="BJ80" i="1"/>
  <c r="DF66" i="1"/>
  <c r="AD66" i="1"/>
  <c r="BZ64" i="1"/>
  <c r="BZ62" i="1"/>
  <c r="CH60" i="1"/>
  <c r="BR58" i="1"/>
  <c r="BR56" i="1"/>
  <c r="GP52" i="1"/>
  <c r="AD86" i="1"/>
  <c r="BB69" i="1"/>
  <c r="BJ73" i="1"/>
  <c r="BR83" i="1"/>
  <c r="BZ81" i="1"/>
  <c r="CH82" i="1"/>
  <c r="CP80" i="1"/>
  <c r="CX76" i="1"/>
  <c r="DF74" i="1"/>
  <c r="DN67" i="1"/>
  <c r="DN79" i="1"/>
  <c r="DV54" i="1"/>
  <c r="ED55" i="1"/>
  <c r="ED60" i="1"/>
  <c r="ED81" i="1"/>
  <c r="EL73" i="1"/>
  <c r="EL81" i="1"/>
  <c r="ET72" i="1"/>
  <c r="ET76" i="1"/>
  <c r="FB56" i="1"/>
  <c r="FB86" i="1"/>
  <c r="FJ64" i="1"/>
  <c r="FR68" i="1"/>
  <c r="FZ87" i="1"/>
  <c r="GH66" i="1"/>
  <c r="GP75" i="1"/>
  <c r="GX58" i="1"/>
  <c r="HF59" i="1"/>
  <c r="HN57" i="1"/>
  <c r="HV57" i="1"/>
  <c r="ID64" i="1"/>
  <c r="IL68" i="1"/>
  <c r="IT66" i="1"/>
  <c r="JR62" i="1"/>
  <c r="KP61" i="1"/>
  <c r="BZ52" i="1"/>
  <c r="CH52" i="1"/>
  <c r="CH70" i="1"/>
  <c r="BR68" i="1"/>
  <c r="CX66" i="1"/>
  <c r="BJ64" i="1"/>
  <c r="BJ62" i="1"/>
  <c r="BZ60" i="1"/>
  <c r="BB58" i="1"/>
  <c r="AD56" i="1"/>
  <c r="GH52" i="1"/>
  <c r="AL69" i="1"/>
  <c r="BB71" i="1"/>
  <c r="BJ75" i="1"/>
  <c r="BR69" i="1"/>
  <c r="BZ84" i="1"/>
  <c r="CH87" i="1"/>
  <c r="CP85" i="1"/>
  <c r="CX77" i="1"/>
  <c r="DF86" i="1"/>
  <c r="DN74" i="1"/>
  <c r="DV58" i="1"/>
  <c r="ED59" i="1"/>
  <c r="ED62" i="1"/>
  <c r="ED86" i="1"/>
  <c r="EL58" i="1"/>
  <c r="EL86" i="1"/>
  <c r="ET69" i="1"/>
  <c r="ET73" i="1"/>
  <c r="FB65" i="1"/>
  <c r="FJ66" i="1"/>
  <c r="FR74" i="1"/>
  <c r="FZ68" i="1"/>
  <c r="GH68" i="1"/>
  <c r="GP73" i="1"/>
  <c r="HF66" i="1"/>
  <c r="HN66" i="1"/>
  <c r="HV59" i="1"/>
  <c r="ID57" i="1"/>
  <c r="JR78" i="1"/>
  <c r="KH70" i="1"/>
  <c r="KH64" i="1"/>
  <c r="KH72" i="1"/>
  <c r="KH52" i="1"/>
  <c r="KH68" i="1"/>
  <c r="KH87" i="1"/>
  <c r="KH61" i="1"/>
  <c r="KH83" i="1"/>
  <c r="KH66" i="1"/>
  <c r="KH75" i="1"/>
  <c r="IL73" i="1"/>
  <c r="IL71" i="1"/>
  <c r="IL60" i="1"/>
  <c r="IL66" i="1"/>
  <c r="IL62" i="1"/>
  <c r="IL65" i="1"/>
  <c r="IL52" i="1"/>
  <c r="IL87" i="1"/>
  <c r="IL58" i="1"/>
  <c r="GX81" i="1"/>
  <c r="GX74" i="1"/>
  <c r="GX73" i="1"/>
  <c r="GX80" i="1"/>
  <c r="GX67" i="1"/>
  <c r="GX79" i="1"/>
  <c r="GX59" i="1"/>
  <c r="GX88" i="1"/>
  <c r="GX60" i="1"/>
  <c r="GX56" i="1"/>
  <c r="GX52" i="1"/>
  <c r="FB63" i="1"/>
  <c r="FB80" i="1"/>
  <c r="FB76" i="1"/>
  <c r="FB57" i="1"/>
  <c r="FB82" i="1"/>
  <c r="FB81" i="1"/>
  <c r="FB61" i="1"/>
  <c r="FB73" i="1"/>
  <c r="FB59" i="1"/>
  <c r="FB58" i="1"/>
  <c r="FB84" i="1"/>
  <c r="FB68" i="1"/>
  <c r="FB69" i="1"/>
  <c r="DN73" i="1"/>
  <c r="DN62" i="1"/>
  <c r="DN63" i="1"/>
  <c r="DN81" i="1"/>
  <c r="DN60" i="1"/>
  <c r="DN57" i="1"/>
  <c r="DN78" i="1"/>
  <c r="DN71" i="1"/>
  <c r="DN65" i="1"/>
  <c r="DN86" i="1"/>
  <c r="DN76" i="1"/>
  <c r="DN72" i="1"/>
  <c r="BB70" i="1"/>
  <c r="BJ68" i="1"/>
  <c r="CP66" i="1"/>
  <c r="AT64" i="1"/>
  <c r="BB62" i="1"/>
  <c r="AL58" i="1"/>
  <c r="JZ52" i="1"/>
  <c r="FB52" i="1"/>
  <c r="AT83" i="1"/>
  <c r="BJ78" i="1"/>
  <c r="BR73" i="1"/>
  <c r="CH71" i="1"/>
  <c r="CP71" i="1"/>
  <c r="DF80" i="1"/>
  <c r="DN87" i="1"/>
  <c r="DN85" i="1"/>
  <c r="DV62" i="1"/>
  <c r="ED63" i="1"/>
  <c r="ED66" i="1"/>
  <c r="ED88" i="1"/>
  <c r="EL72" i="1"/>
  <c r="ET84" i="1"/>
  <c r="ET78" i="1"/>
  <c r="FB74" i="1"/>
  <c r="FB88" i="1"/>
  <c r="FJ81" i="1"/>
  <c r="FR87" i="1"/>
  <c r="FZ73" i="1"/>
  <c r="GP60" i="1"/>
  <c r="GX70" i="1"/>
  <c r="HF74" i="1"/>
  <c r="HN65" i="1"/>
  <c r="HV62" i="1"/>
  <c r="ID62" i="1"/>
  <c r="IL63" i="1"/>
  <c r="JZ58" i="1"/>
  <c r="KX77" i="1"/>
  <c r="KP75" i="1"/>
  <c r="KP65" i="1"/>
  <c r="KP63" i="1"/>
  <c r="KP54" i="1"/>
  <c r="KP52" i="1"/>
  <c r="KP88" i="1"/>
  <c r="KP84" i="1"/>
  <c r="KP76" i="1"/>
  <c r="JB87" i="1"/>
  <c r="JB83" i="1"/>
  <c r="JB64" i="1"/>
  <c r="JB75" i="1"/>
  <c r="JB58" i="1"/>
  <c r="JB73" i="1"/>
  <c r="JB78" i="1"/>
  <c r="JB76" i="1"/>
  <c r="JB55" i="1"/>
  <c r="GH79" i="1"/>
  <c r="GH82" i="1"/>
  <c r="GH84" i="1"/>
  <c r="GH77" i="1"/>
  <c r="GH54" i="1"/>
  <c r="GH85" i="1"/>
  <c r="GH74" i="1"/>
  <c r="GH71" i="1"/>
  <c r="GH53" i="1"/>
  <c r="EL61" i="1"/>
  <c r="EL76" i="1"/>
  <c r="EL62" i="1"/>
  <c r="EL59" i="1"/>
  <c r="EL54" i="1"/>
  <c r="EL88" i="1"/>
  <c r="EL75" i="1"/>
  <c r="EL60" i="1"/>
  <c r="EL67" i="1"/>
  <c r="EL63" i="1"/>
  <c r="EL83" i="1"/>
  <c r="EL87" i="1"/>
  <c r="EL79" i="1"/>
  <c r="EL80" i="1"/>
  <c r="EL55" i="1"/>
  <c r="EL82" i="1"/>
  <c r="EL68" i="1"/>
  <c r="EL71" i="1"/>
  <c r="EL65" i="1"/>
  <c r="EL52" i="1"/>
  <c r="CX81" i="1"/>
  <c r="CX74" i="1"/>
  <c r="CX75" i="1"/>
  <c r="CX86" i="1"/>
  <c r="CX62" i="1"/>
  <c r="CX73" i="1"/>
  <c r="CX80" i="1"/>
  <c r="CX58" i="1"/>
  <c r="CX88" i="1"/>
  <c r="CX82" i="1"/>
  <c r="BZ88" i="1"/>
  <c r="BZ77" i="1"/>
  <c r="BZ54" i="1"/>
  <c r="BZ80" i="1"/>
  <c r="BZ87" i="1"/>
  <c r="BZ75" i="1"/>
  <c r="BZ86" i="1"/>
  <c r="BZ69" i="1"/>
  <c r="BZ74" i="1"/>
  <c r="BB87" i="1"/>
  <c r="BB76" i="1"/>
  <c r="BB60" i="1"/>
  <c r="BB64" i="1"/>
  <c r="BB88" i="1"/>
  <c r="BB77" i="1"/>
  <c r="BB74" i="1"/>
  <c r="BB56" i="1"/>
  <c r="BB83" i="1"/>
  <c r="BB86" i="1"/>
  <c r="BB73" i="1"/>
  <c r="BB85" i="1"/>
  <c r="BB54" i="1"/>
  <c r="BB68" i="1"/>
  <c r="CH66" i="1"/>
  <c r="JR52" i="1"/>
  <c r="ET52" i="1"/>
  <c r="BB80" i="1"/>
  <c r="BJ79" i="1"/>
  <c r="BR75" i="1"/>
  <c r="BZ73" i="1"/>
  <c r="CH73" i="1"/>
  <c r="CP73" i="1"/>
  <c r="CX71" i="1"/>
  <c r="DF83" i="1"/>
  <c r="DN54" i="1"/>
  <c r="DN88" i="1"/>
  <c r="ED58" i="1"/>
  <c r="ED68" i="1"/>
  <c r="EL56" i="1"/>
  <c r="EL77" i="1"/>
  <c r="EL84" i="1"/>
  <c r="ET71" i="1"/>
  <c r="ET85" i="1"/>
  <c r="FB75" i="1"/>
  <c r="FJ63" i="1"/>
  <c r="FJ86" i="1"/>
  <c r="FZ75" i="1"/>
  <c r="GH78" i="1"/>
  <c r="GP70" i="1"/>
  <c r="GX78" i="1"/>
  <c r="HF71" i="1"/>
  <c r="HV63" i="1"/>
  <c r="ID76" i="1"/>
  <c r="IL64" i="1"/>
  <c r="JB68" i="1"/>
  <c r="JZ59" i="1"/>
  <c r="JJ79" i="1"/>
  <c r="JJ69" i="1"/>
  <c r="JJ67" i="1"/>
  <c r="JJ72" i="1"/>
  <c r="JJ88" i="1"/>
  <c r="JJ59" i="1"/>
  <c r="JJ86" i="1"/>
  <c r="JJ54" i="1"/>
  <c r="JJ78" i="1"/>
  <c r="JJ56" i="1"/>
  <c r="JJ52" i="1"/>
  <c r="HN84" i="1"/>
  <c r="HN80" i="1"/>
  <c r="HN70" i="1"/>
  <c r="HN78" i="1"/>
  <c r="HN56" i="1"/>
  <c r="HN76" i="1"/>
  <c r="HN74" i="1"/>
  <c r="HN83" i="1"/>
  <c r="HN68" i="1"/>
  <c r="FR88" i="1"/>
  <c r="FR66" i="1"/>
  <c r="FR61" i="1"/>
  <c r="FR86" i="1"/>
  <c r="FR64" i="1"/>
  <c r="FR52" i="1"/>
  <c r="FR83" i="1"/>
  <c r="FR62" i="1"/>
  <c r="FR71" i="1"/>
  <c r="FR65" i="1"/>
  <c r="DV88" i="1"/>
  <c r="DV71" i="1"/>
  <c r="DV76" i="1"/>
  <c r="DV63" i="1"/>
  <c r="DV87" i="1"/>
  <c r="DV70" i="1"/>
  <c r="DV74" i="1"/>
  <c r="DV56" i="1"/>
  <c r="DV80" i="1"/>
  <c r="DV66" i="1"/>
  <c r="DV67" i="1"/>
  <c r="DV53" i="1"/>
  <c r="DV82" i="1"/>
  <c r="DV60" i="1"/>
  <c r="DV65" i="1"/>
  <c r="AT59" i="1"/>
  <c r="AT56" i="1"/>
  <c r="AT82" i="1"/>
  <c r="AT74" i="1"/>
  <c r="DV52" i="1"/>
  <c r="AT68" i="1"/>
  <c r="BZ66" i="1"/>
  <c r="DF64" i="1"/>
  <c r="DF54" i="1"/>
  <c r="JB52" i="1"/>
  <c r="ED52" i="1"/>
  <c r="BB78" i="1"/>
  <c r="BR86" i="1"/>
  <c r="BR88" i="1"/>
  <c r="CH81" i="1"/>
  <c r="CP86" i="1"/>
  <c r="CX84" i="1"/>
  <c r="DF73" i="1"/>
  <c r="DN66" i="1"/>
  <c r="DV61" i="1"/>
  <c r="DV73" i="1"/>
  <c r="ED54" i="1"/>
  <c r="ED76" i="1"/>
  <c r="EL53" i="1"/>
  <c r="EL64" i="1"/>
  <c r="ET55" i="1"/>
  <c r="ET60" i="1"/>
  <c r="ET87" i="1"/>
  <c r="FB78" i="1"/>
  <c r="FR56" i="1"/>
  <c r="FZ65" i="1"/>
  <c r="GH55" i="1"/>
  <c r="GH87" i="1"/>
  <c r="GP84" i="1"/>
  <c r="GX83" i="1"/>
  <c r="HN82" i="1"/>
  <c r="HV75" i="1"/>
  <c r="ID71" i="1"/>
  <c r="IL83" i="1"/>
  <c r="JJ58" i="1"/>
  <c r="JZ79" i="1"/>
  <c r="IT88" i="1"/>
  <c r="IT67" i="1"/>
  <c r="IT65" i="1"/>
  <c r="IT84" i="1"/>
  <c r="IT68" i="1"/>
  <c r="IT81" i="1"/>
  <c r="IT64" i="1"/>
  <c r="IT79" i="1"/>
  <c r="IT77" i="1"/>
  <c r="HF77" i="1"/>
  <c r="HF81" i="1"/>
  <c r="HF57" i="1"/>
  <c r="HF80" i="1"/>
  <c r="HF58" i="1"/>
  <c r="HF78" i="1"/>
  <c r="HF54" i="1"/>
  <c r="HF87" i="1"/>
  <c r="HF72" i="1"/>
  <c r="FJ84" i="1"/>
  <c r="FJ62" i="1"/>
  <c r="FJ65" i="1"/>
  <c r="FJ52" i="1"/>
  <c r="FJ88" i="1"/>
  <c r="FJ60" i="1"/>
  <c r="FJ56" i="1"/>
  <c r="FJ87" i="1"/>
  <c r="FJ71" i="1"/>
  <c r="FJ53" i="1"/>
  <c r="FJ70" i="1"/>
  <c r="FJ74" i="1"/>
  <c r="CH79" i="1"/>
  <c r="CH86" i="1"/>
  <c r="CH58" i="1"/>
  <c r="CH78" i="1"/>
  <c r="CH85" i="1"/>
  <c r="CH54" i="1"/>
  <c r="CH75" i="1"/>
  <c r="CH83" i="1"/>
  <c r="CH69" i="1"/>
  <c r="CH74" i="1"/>
  <c r="CH56" i="1"/>
  <c r="BJ55" i="1"/>
  <c r="BJ87" i="1"/>
  <c r="BJ71" i="1"/>
  <c r="BJ74" i="1"/>
  <c r="BJ84" i="1"/>
  <c r="BJ69" i="1"/>
  <c r="BJ60" i="1"/>
  <c r="BJ81" i="1"/>
  <c r="BJ85" i="1"/>
  <c r="BJ56" i="1"/>
  <c r="BJ86" i="1"/>
  <c r="BJ83" i="1"/>
  <c r="BJ58" i="1"/>
  <c r="AT52" i="1"/>
  <c r="DN52" i="1"/>
  <c r="DN53" i="1"/>
  <c r="BR66" i="1"/>
  <c r="CX64" i="1"/>
  <c r="CX56" i="1"/>
  <c r="CX54" i="1"/>
  <c r="IT52" i="1"/>
  <c r="BB79" i="1"/>
  <c r="BJ77" i="1"/>
  <c r="BR74" i="1"/>
  <c r="BZ83" i="1"/>
  <c r="CH84" i="1"/>
  <c r="CP82" i="1"/>
  <c r="CP87" i="1"/>
  <c r="CX85" i="1"/>
  <c r="DF75" i="1"/>
  <c r="DN68" i="1"/>
  <c r="DV55" i="1"/>
  <c r="DV85" i="1"/>
  <c r="ED57" i="1"/>
  <c r="ED80" i="1"/>
  <c r="EL57" i="1"/>
  <c r="EL66" i="1"/>
  <c r="ET59" i="1"/>
  <c r="ET62" i="1"/>
  <c r="ET86" i="1"/>
  <c r="FB60" i="1"/>
  <c r="FJ54" i="1"/>
  <c r="FR53" i="1"/>
  <c r="FZ61" i="1"/>
  <c r="GH56" i="1"/>
  <c r="GH88" i="1"/>
  <c r="GX63" i="1"/>
  <c r="GX87" i="1"/>
  <c r="HF85" i="1"/>
  <c r="HN79" i="1"/>
  <c r="HV80" i="1"/>
  <c r="ID79" i="1"/>
  <c r="IL85" i="1"/>
  <c r="JJ60" i="1"/>
  <c r="JZ84" i="1"/>
  <c r="HK87" i="1"/>
  <c r="IA73" i="1"/>
  <c r="II58" i="1"/>
  <c r="FB53" i="1"/>
  <c r="FB72" i="1"/>
  <c r="FB66" i="1"/>
  <c r="FB77" i="1"/>
  <c r="FJ55" i="1"/>
  <c r="FJ72" i="1"/>
  <c r="FJ75" i="1"/>
  <c r="FJ78" i="1"/>
  <c r="FR57" i="1"/>
  <c r="FR75" i="1"/>
  <c r="FR84" i="1"/>
  <c r="FZ55" i="1"/>
  <c r="FZ56" i="1"/>
  <c r="FZ66" i="1"/>
  <c r="FZ85" i="1"/>
  <c r="GH69" i="1"/>
  <c r="GH64" i="1"/>
  <c r="GH81" i="1"/>
  <c r="GP58" i="1"/>
  <c r="GP72" i="1"/>
  <c r="GP66" i="1"/>
  <c r="GP88" i="1"/>
  <c r="GX55" i="1"/>
  <c r="GX66" i="1"/>
  <c r="GX86" i="1"/>
  <c r="HF65" i="1"/>
  <c r="HF70" i="1"/>
  <c r="HF82" i="1"/>
  <c r="HN54" i="1"/>
  <c r="HN67" i="1"/>
  <c r="HN75" i="1"/>
  <c r="HN86" i="1"/>
  <c r="HV68" i="1"/>
  <c r="HV74" i="1"/>
  <c r="HV83" i="1"/>
  <c r="ID65" i="1"/>
  <c r="ID66" i="1"/>
  <c r="ID77" i="1"/>
  <c r="IL56" i="1"/>
  <c r="IL57" i="1"/>
  <c r="IL75" i="1"/>
  <c r="IT60" i="1"/>
  <c r="IT69" i="1"/>
  <c r="JB53" i="1"/>
  <c r="JB70" i="1"/>
  <c r="JB82" i="1"/>
  <c r="JJ64" i="1"/>
  <c r="JJ81" i="1"/>
  <c r="JR55" i="1"/>
  <c r="JR73" i="1"/>
  <c r="JZ56" i="1"/>
  <c r="JZ69" i="1"/>
  <c r="KH54" i="1"/>
  <c r="KH71" i="1"/>
  <c r="KP60" i="1"/>
  <c r="KP78" i="1"/>
  <c r="KX63" i="1"/>
  <c r="AU74" i="1"/>
  <c r="JO70" i="1"/>
  <c r="IM59" i="1"/>
  <c r="FB67" i="1"/>
  <c r="FB62" i="1"/>
  <c r="FB83" i="1"/>
  <c r="FJ61" i="1"/>
  <c r="FJ59" i="1"/>
  <c r="FJ79" i="1"/>
  <c r="FJ80" i="1"/>
  <c r="FR63" i="1"/>
  <c r="FR58" i="1"/>
  <c r="FR78" i="1"/>
  <c r="FR85" i="1"/>
  <c r="FZ67" i="1"/>
  <c r="FZ60" i="1"/>
  <c r="FZ86" i="1"/>
  <c r="GH63" i="1"/>
  <c r="GH75" i="1"/>
  <c r="GH86" i="1"/>
  <c r="GP53" i="1"/>
  <c r="GP57" i="1"/>
  <c r="GP62" i="1"/>
  <c r="GP81" i="1"/>
  <c r="GX65" i="1"/>
  <c r="GX62" i="1"/>
  <c r="GX75" i="1"/>
  <c r="HF64" i="1"/>
  <c r="HF68" i="1"/>
  <c r="HF73" i="1"/>
  <c r="HF88" i="1"/>
  <c r="HN59" i="1"/>
  <c r="HN69" i="1"/>
  <c r="HN85" i="1"/>
  <c r="HV67" i="1"/>
  <c r="HV70" i="1"/>
  <c r="HV78" i="1"/>
  <c r="ID56" i="1"/>
  <c r="ID74" i="1"/>
  <c r="ID78" i="1"/>
  <c r="ID86" i="1"/>
  <c r="IL72" i="1"/>
  <c r="IL80" i="1"/>
  <c r="IT58" i="1"/>
  <c r="IT70" i="1"/>
  <c r="IT86" i="1"/>
  <c r="JB63" i="1"/>
  <c r="JB85" i="1"/>
  <c r="JJ61" i="1"/>
  <c r="JJ77" i="1"/>
  <c r="JR58" i="1"/>
  <c r="JR72" i="1"/>
  <c r="JZ61" i="1"/>
  <c r="JZ70" i="1"/>
  <c r="JZ86" i="1"/>
  <c r="KH63" i="1"/>
  <c r="KH82" i="1"/>
  <c r="KP80" i="1"/>
  <c r="KX72" i="1"/>
  <c r="IQ68" i="1"/>
  <c r="FB54" i="1"/>
  <c r="FB64" i="1"/>
  <c r="FB87" i="1"/>
  <c r="FJ58" i="1"/>
  <c r="FJ67" i="1"/>
  <c r="FJ73" i="1"/>
  <c r="FR55" i="1"/>
  <c r="FR67" i="1"/>
  <c r="FR79" i="1"/>
  <c r="FZ78" i="1"/>
  <c r="FZ64" i="1"/>
  <c r="GH65" i="1"/>
  <c r="GH62" i="1"/>
  <c r="GP59" i="1"/>
  <c r="GP69" i="1"/>
  <c r="GP64" i="1"/>
  <c r="GX82" i="1"/>
  <c r="GX64" i="1"/>
  <c r="HF56" i="1"/>
  <c r="HF63" i="1"/>
  <c r="HN53" i="1"/>
  <c r="HN63" i="1"/>
  <c r="HN73" i="1"/>
  <c r="HV58" i="1"/>
  <c r="HV82" i="1"/>
  <c r="ID58" i="1"/>
  <c r="ID68" i="1"/>
  <c r="ID75" i="1"/>
  <c r="IL55" i="1"/>
  <c r="IT56" i="1"/>
  <c r="IT76" i="1"/>
  <c r="JB67" i="1"/>
  <c r="JJ63" i="1"/>
  <c r="JR53" i="1"/>
  <c r="JZ74" i="1"/>
  <c r="JZ67" i="1"/>
  <c r="KP56" i="1"/>
  <c r="GM63" i="1"/>
  <c r="JG82" i="1"/>
  <c r="FN65" i="1"/>
  <c r="FN82" i="1"/>
  <c r="FV60" i="1"/>
  <c r="FV58" i="1"/>
  <c r="FV63" i="1"/>
  <c r="FV76" i="1"/>
  <c r="FV87" i="1"/>
  <c r="GD66" i="1"/>
  <c r="GD53" i="1"/>
  <c r="GD67" i="1"/>
  <c r="GD81" i="1"/>
  <c r="GL57" i="1"/>
  <c r="GL88" i="1"/>
  <c r="GL58" i="1"/>
  <c r="GL75" i="1"/>
  <c r="GL87" i="1"/>
  <c r="GT57" i="1"/>
  <c r="GT75" i="1"/>
  <c r="GT76" i="1"/>
  <c r="GT84" i="1"/>
  <c r="HB55" i="1"/>
  <c r="HB78" i="1"/>
  <c r="HB59" i="1"/>
  <c r="HB71" i="1"/>
  <c r="HB87" i="1"/>
  <c r="HJ60" i="1"/>
  <c r="HJ64" i="1"/>
  <c r="HJ79" i="1"/>
  <c r="HJ86" i="1"/>
  <c r="HR62" i="1"/>
  <c r="HR60" i="1"/>
  <c r="HR70" i="1"/>
  <c r="HR78" i="1"/>
  <c r="HZ57" i="1"/>
  <c r="HZ75" i="1"/>
  <c r="HZ85" i="1"/>
  <c r="IH77" i="1"/>
  <c r="IH84" i="1"/>
  <c r="IP60" i="1"/>
  <c r="IP81" i="1"/>
  <c r="IX69" i="1"/>
  <c r="IX70" i="1"/>
  <c r="JF61" i="1"/>
  <c r="JF73" i="1"/>
  <c r="JF85" i="1"/>
  <c r="JN63" i="1"/>
  <c r="JN84" i="1"/>
  <c r="JV68" i="1"/>
  <c r="CU73" i="1"/>
  <c r="EY74" i="1"/>
  <c r="HS71" i="1"/>
  <c r="IQ78" i="1"/>
  <c r="EE56" i="1"/>
  <c r="CU70" i="1"/>
  <c r="HS70" i="1"/>
  <c r="GA78" i="1"/>
  <c r="II66" i="1"/>
  <c r="JW68" i="1"/>
  <c r="FN78" i="1"/>
  <c r="FV53" i="1"/>
  <c r="FV66" i="1"/>
  <c r="FV75" i="1"/>
  <c r="FV77" i="1"/>
  <c r="GD62" i="1"/>
  <c r="GD56" i="1"/>
  <c r="GD61" i="1"/>
  <c r="GL62" i="1"/>
  <c r="GL68" i="1"/>
  <c r="GL53" i="1"/>
  <c r="GL67" i="1"/>
  <c r="GT60" i="1"/>
  <c r="GT68" i="1"/>
  <c r="GT65" i="1"/>
  <c r="HB58" i="1"/>
  <c r="HB53" i="1"/>
  <c r="HB66" i="1"/>
  <c r="HB69" i="1"/>
  <c r="HJ54" i="1"/>
  <c r="HJ65" i="1"/>
  <c r="HJ68" i="1"/>
  <c r="HR55" i="1"/>
  <c r="HR54" i="1"/>
  <c r="HR67" i="1"/>
  <c r="HR76" i="1"/>
  <c r="HR88" i="1"/>
  <c r="HZ61" i="1"/>
  <c r="HZ78" i="1"/>
  <c r="IH56" i="1"/>
  <c r="IH72" i="1"/>
  <c r="IP64" i="1"/>
  <c r="IP72" i="1"/>
  <c r="IP87" i="1"/>
  <c r="IX63" i="1"/>
  <c r="IX86" i="1"/>
  <c r="JF64" i="1"/>
  <c r="JF78" i="1"/>
  <c r="JN54" i="1"/>
  <c r="JN77" i="1"/>
  <c r="JV57" i="1"/>
  <c r="KL81" i="1"/>
  <c r="AI82" i="1"/>
  <c r="EA81" i="1"/>
  <c r="HK76" i="1"/>
  <c r="II79" i="1"/>
  <c r="KE73" i="1"/>
  <c r="KQ69" i="1"/>
  <c r="KQ71" i="1"/>
  <c r="KQ56" i="1"/>
  <c r="KA88" i="1"/>
  <c r="KA63" i="1"/>
  <c r="KA65" i="1"/>
  <c r="IU67" i="1"/>
  <c r="IU80" i="1"/>
  <c r="IU85" i="1"/>
  <c r="IU60" i="1"/>
  <c r="HG86" i="1"/>
  <c r="HG61" i="1"/>
  <c r="HG72" i="1"/>
  <c r="GY72" i="1"/>
  <c r="GY59" i="1"/>
  <c r="GY65" i="1"/>
  <c r="GQ54" i="1"/>
  <c r="GQ56" i="1"/>
  <c r="GQ60" i="1"/>
  <c r="GI82" i="1"/>
  <c r="GI72" i="1"/>
  <c r="GI73" i="1"/>
  <c r="GA75" i="1"/>
  <c r="GA73" i="1"/>
  <c r="GA74" i="1"/>
  <c r="FC62" i="1"/>
  <c r="FC53" i="1"/>
  <c r="FC76" i="1"/>
  <c r="FC82" i="1"/>
  <c r="EM74" i="1"/>
  <c r="EM53" i="1"/>
  <c r="EM78" i="1"/>
  <c r="EE77" i="1"/>
  <c r="EE64" i="1"/>
  <c r="EE81" i="1"/>
  <c r="DO71" i="1"/>
  <c r="DO78" i="1"/>
  <c r="DO52" i="1"/>
  <c r="DO86" i="1"/>
  <c r="DG83" i="1"/>
  <c r="DG85" i="1"/>
  <c r="DG87" i="1"/>
  <c r="DG60" i="1"/>
  <c r="DG76" i="1"/>
  <c r="CY71" i="1"/>
  <c r="CY84" i="1"/>
  <c r="CY73" i="1"/>
  <c r="CI88" i="1"/>
  <c r="CI80" i="1"/>
  <c r="BS81" i="1"/>
  <c r="BS83" i="1"/>
  <c r="BS85" i="1"/>
  <c r="BS84" i="1"/>
  <c r="BC79" i="1"/>
  <c r="BC78" i="1"/>
  <c r="BC84" i="1"/>
  <c r="BC83" i="1"/>
  <c r="AE87" i="1"/>
  <c r="AE88" i="1"/>
  <c r="AE73" i="1"/>
  <c r="Q62" i="1"/>
  <c r="Q67" i="1"/>
  <c r="Q81" i="1"/>
  <c r="Q61" i="1"/>
  <c r="Q71" i="1"/>
  <c r="GM26" i="1"/>
  <c r="AU31" i="1"/>
  <c r="FS24" i="1"/>
  <c r="FK30" i="1"/>
  <c r="DG42" i="1"/>
  <c r="CY45" i="1"/>
  <c r="BC29" i="1"/>
  <c r="CO31" i="1"/>
  <c r="CO46" i="1"/>
  <c r="S40" i="1"/>
  <c r="EI47" i="1"/>
  <c r="CE44" i="1"/>
  <c r="FA33" i="1"/>
  <c r="HE23" i="1"/>
  <c r="DD52" i="1"/>
  <c r="N72" i="1"/>
  <c r="N56" i="1"/>
  <c r="DD61" i="1"/>
  <c r="AR79" i="1"/>
  <c r="BH70" i="1"/>
  <c r="BH82" i="1"/>
  <c r="BX85" i="1"/>
  <c r="CV83" i="1"/>
  <c r="DD77" i="1"/>
  <c r="EB60" i="1"/>
  <c r="EB73" i="1"/>
  <c r="FH64" i="1"/>
  <c r="FH81" i="1"/>
  <c r="FX68" i="1"/>
  <c r="FX77" i="1"/>
  <c r="HL60" i="1"/>
  <c r="HL84" i="1"/>
  <c r="IB69" i="1"/>
  <c r="JP64" i="1"/>
  <c r="JP76" i="1"/>
  <c r="DG73" i="1"/>
  <c r="EM82" i="1"/>
  <c r="GI79" i="1"/>
  <c r="JC72" i="1"/>
  <c r="CN76" i="1"/>
  <c r="DL57" i="1"/>
  <c r="DL78" i="1"/>
  <c r="ER67" i="1"/>
  <c r="GF63" i="1"/>
  <c r="GF85" i="1"/>
  <c r="JH67" i="1"/>
  <c r="KV76" i="1"/>
  <c r="BH62" i="1"/>
  <c r="DD58" i="1"/>
  <c r="DT66" i="1"/>
  <c r="DT88" i="1"/>
  <c r="FP75" i="1"/>
  <c r="KF59" i="1"/>
  <c r="KI85" i="1"/>
  <c r="KI77" i="1"/>
  <c r="JS83" i="1"/>
  <c r="JS78" i="1"/>
  <c r="JK85" i="1"/>
  <c r="JK87" i="1"/>
  <c r="JK72" i="1"/>
  <c r="JK55" i="1"/>
  <c r="IM85" i="1"/>
  <c r="IM86" i="1"/>
  <c r="IE72" i="1"/>
  <c r="IE65" i="1"/>
  <c r="IE61" i="1"/>
  <c r="HO80" i="1"/>
  <c r="HO59" i="1"/>
  <c r="HO82" i="1"/>
  <c r="FK66" i="1"/>
  <c r="FK70" i="1"/>
  <c r="FK68" i="1"/>
  <c r="EU68" i="1"/>
  <c r="EU70" i="1"/>
  <c r="EU72" i="1"/>
  <c r="EU65" i="1"/>
  <c r="DW83" i="1"/>
  <c r="DW54" i="1"/>
  <c r="DW87" i="1"/>
  <c r="DW85" i="1"/>
  <c r="DW88" i="1"/>
  <c r="CQ57" i="1"/>
  <c r="CQ86" i="1"/>
  <c r="CQ68" i="1"/>
  <c r="CA84" i="1"/>
  <c r="CA75" i="1"/>
  <c r="BK71" i="1"/>
  <c r="BK73" i="1"/>
  <c r="AU86" i="1"/>
  <c r="AU77" i="1"/>
  <c r="AU76" i="1"/>
  <c r="AM86" i="1"/>
  <c r="AM88" i="1"/>
  <c r="AM74" i="1"/>
  <c r="AM80" i="1"/>
  <c r="Y77" i="1"/>
  <c r="Y85" i="1"/>
  <c r="Y78" i="1"/>
  <c r="CN52" i="1"/>
  <c r="BX61" i="1"/>
  <c r="BH72" i="1"/>
  <c r="CV85" i="1"/>
  <c r="EB64" i="1"/>
  <c r="FH68" i="1"/>
  <c r="FX61" i="1"/>
  <c r="HL66" i="1"/>
  <c r="JP69" i="1"/>
  <c r="BC81" i="1"/>
  <c r="DG58" i="1"/>
  <c r="EM80" i="1"/>
  <c r="GI87" i="1"/>
  <c r="JC83" i="1"/>
  <c r="CV63" i="1"/>
  <c r="DL61" i="1"/>
  <c r="Q83" i="1"/>
  <c r="FP62" i="1"/>
  <c r="JK86" i="1"/>
  <c r="Y83" i="1"/>
  <c r="KV80" i="1"/>
  <c r="KV64" i="1"/>
  <c r="KV88" i="1"/>
  <c r="KV72" i="1"/>
  <c r="KV55" i="1"/>
  <c r="KV75" i="1"/>
  <c r="KV68" i="1"/>
  <c r="KV63" i="1"/>
  <c r="KV87" i="1"/>
  <c r="KV70" i="1"/>
  <c r="KV79" i="1"/>
  <c r="KV53" i="1"/>
  <c r="KF55" i="1"/>
  <c r="KF87" i="1"/>
  <c r="KF70" i="1"/>
  <c r="JP52" i="1"/>
  <c r="JP88" i="1"/>
  <c r="JP78" i="1"/>
  <c r="JP74" i="1"/>
  <c r="JP56" i="1"/>
  <c r="JP65" i="1"/>
  <c r="JP82" i="1"/>
  <c r="JP77" i="1"/>
  <c r="JP66" i="1"/>
  <c r="JP70" i="1"/>
  <c r="JP84" i="1"/>
  <c r="JP75" i="1"/>
  <c r="JP58" i="1"/>
  <c r="JP53" i="1"/>
  <c r="JP87" i="1"/>
  <c r="JP73" i="1"/>
  <c r="JP68" i="1"/>
  <c r="JP54" i="1"/>
  <c r="JP80" i="1"/>
  <c r="JP63" i="1"/>
  <c r="JP55" i="1"/>
  <c r="JP81" i="1"/>
  <c r="JP62" i="1"/>
  <c r="JP57" i="1"/>
  <c r="JH84" i="1"/>
  <c r="JH68" i="1"/>
  <c r="JH55" i="1"/>
  <c r="JH75" i="1"/>
  <c r="JH57" i="1"/>
  <c r="JH88" i="1"/>
  <c r="JH60" i="1"/>
  <c r="JH83" i="1"/>
  <c r="JH56" i="1"/>
  <c r="JH79" i="1"/>
  <c r="JH70" i="1"/>
  <c r="JH65" i="1"/>
  <c r="IZ60" i="1"/>
  <c r="IZ59" i="1"/>
  <c r="IZ73" i="1"/>
  <c r="IZ52" i="1"/>
  <c r="IJ82" i="1"/>
  <c r="IJ52" i="1"/>
  <c r="IB52" i="1"/>
  <c r="IB78" i="1"/>
  <c r="IB77" i="1"/>
  <c r="IB63" i="1"/>
  <c r="IB57" i="1"/>
  <c r="IB80" i="1"/>
  <c r="IB75" i="1"/>
  <c r="IB72" i="1"/>
  <c r="IB59" i="1"/>
  <c r="IB79" i="1"/>
  <c r="IB67" i="1"/>
  <c r="IB62" i="1"/>
  <c r="IB87" i="1"/>
  <c r="IB68" i="1"/>
  <c r="IB54" i="1"/>
  <c r="IB84" i="1"/>
  <c r="IB73" i="1"/>
  <c r="IB60" i="1"/>
  <c r="IB65" i="1"/>
  <c r="IB82" i="1"/>
  <c r="IB74" i="1"/>
  <c r="IB58" i="1"/>
  <c r="IB56" i="1"/>
  <c r="HT73" i="1"/>
  <c r="HT56" i="1"/>
  <c r="HT81" i="1"/>
  <c r="HT59" i="1"/>
  <c r="HT78" i="1"/>
  <c r="HT67" i="1"/>
  <c r="HT69" i="1"/>
  <c r="HT88" i="1"/>
  <c r="HT58" i="1"/>
  <c r="HT87" i="1"/>
  <c r="HT53" i="1"/>
  <c r="HT77" i="1"/>
  <c r="HL52" i="1"/>
  <c r="HL88" i="1"/>
  <c r="HL81" i="1"/>
  <c r="HL71" i="1"/>
  <c r="HL58" i="1"/>
  <c r="HL54" i="1"/>
  <c r="HL80" i="1"/>
  <c r="HL75" i="1"/>
  <c r="HL62" i="1"/>
  <c r="HL59" i="1"/>
  <c r="HL82" i="1"/>
  <c r="HL73" i="1"/>
  <c r="HL67" i="1"/>
  <c r="HL53" i="1"/>
  <c r="HL78" i="1"/>
  <c r="HL74" i="1"/>
  <c r="HL64" i="1"/>
  <c r="HL79" i="1"/>
  <c r="HL68" i="1"/>
  <c r="HL55" i="1"/>
  <c r="HL87" i="1"/>
  <c r="HL65" i="1"/>
  <c r="HL70" i="1"/>
  <c r="HD72" i="1"/>
  <c r="HD87" i="1"/>
  <c r="HD52" i="1"/>
  <c r="HD75" i="1"/>
  <c r="GV70" i="1"/>
  <c r="GV83" i="1"/>
  <c r="GV56" i="1"/>
  <c r="GN84" i="1"/>
  <c r="GN52" i="1"/>
  <c r="GF80" i="1"/>
  <c r="GF74" i="1"/>
  <c r="GF68" i="1"/>
  <c r="GF54" i="1"/>
  <c r="GF83" i="1"/>
  <c r="GF71" i="1"/>
  <c r="GF65" i="1"/>
  <c r="GF70" i="1"/>
  <c r="GF59" i="1"/>
  <c r="GF76" i="1"/>
  <c r="GF69" i="1"/>
  <c r="GF62" i="1"/>
  <c r="GF86" i="1"/>
  <c r="GF77" i="1"/>
  <c r="GF72" i="1"/>
  <c r="GF78" i="1"/>
  <c r="GF61" i="1"/>
  <c r="GF55" i="1"/>
  <c r="GF75" i="1"/>
  <c r="GF57" i="1"/>
  <c r="GF87" i="1"/>
  <c r="GF84" i="1"/>
  <c r="GF67" i="1"/>
  <c r="FX52" i="1"/>
  <c r="FX54" i="1"/>
  <c r="FX80" i="1"/>
  <c r="FX78" i="1"/>
  <c r="FX75" i="1"/>
  <c r="FX59" i="1"/>
  <c r="FX57" i="1"/>
  <c r="FX73" i="1"/>
  <c r="FX79" i="1"/>
  <c r="FX64" i="1"/>
  <c r="FX87" i="1"/>
  <c r="FX71" i="1"/>
  <c r="FX70" i="1"/>
  <c r="FX60" i="1"/>
  <c r="FX82" i="1"/>
  <c r="FX72" i="1"/>
  <c r="FX69" i="1"/>
  <c r="FX62" i="1"/>
  <c r="FX76" i="1"/>
  <c r="FX67" i="1"/>
  <c r="FX65" i="1"/>
  <c r="FX53" i="1"/>
  <c r="FP85" i="1"/>
  <c r="FP79" i="1"/>
  <c r="FP74" i="1"/>
  <c r="FP63" i="1"/>
  <c r="FP55" i="1"/>
  <c r="FP80" i="1"/>
  <c r="FP81" i="1"/>
  <c r="FP64" i="1"/>
  <c r="FP54" i="1"/>
  <c r="FP84" i="1"/>
  <c r="FP72" i="1"/>
  <c r="FP57" i="1"/>
  <c r="FP82" i="1"/>
  <c r="FP69" i="1"/>
  <c r="FP53" i="1"/>
  <c r="FP78" i="1"/>
  <c r="FP65" i="1"/>
  <c r="FP60" i="1"/>
  <c r="FP71" i="1"/>
  <c r="FP56" i="1"/>
  <c r="FP59" i="1"/>
  <c r="FP87" i="1"/>
  <c r="FP86" i="1"/>
  <c r="FP67" i="1"/>
  <c r="FH52" i="1"/>
  <c r="FH83" i="1"/>
  <c r="FH75" i="1"/>
  <c r="FH67" i="1"/>
  <c r="FH59" i="1"/>
  <c r="FH53" i="1"/>
  <c r="FH85" i="1"/>
  <c r="FH73" i="1"/>
  <c r="FH70" i="1"/>
  <c r="FH62" i="1"/>
  <c r="FH86" i="1"/>
  <c r="FH71" i="1"/>
  <c r="FH66" i="1"/>
  <c r="FH55" i="1"/>
  <c r="FH78" i="1"/>
  <c r="FH74" i="1"/>
  <c r="FH65" i="1"/>
  <c r="FH54" i="1"/>
  <c r="FH76" i="1"/>
  <c r="FH84" i="1"/>
  <c r="FH61" i="1"/>
  <c r="FH57" i="1"/>
  <c r="ER52" i="1"/>
  <c r="ER59" i="1"/>
  <c r="ER83" i="1"/>
  <c r="ER71" i="1"/>
  <c r="ER70" i="1"/>
  <c r="ER64" i="1"/>
  <c r="ER54" i="1"/>
  <c r="ER86" i="1"/>
  <c r="ER81" i="1"/>
  <c r="ER61" i="1"/>
  <c r="ER62" i="1"/>
  <c r="ER80" i="1"/>
  <c r="ER79" i="1"/>
  <c r="ER68" i="1"/>
  <c r="ER76" i="1"/>
  <c r="ER66" i="1"/>
  <c r="ER56" i="1"/>
  <c r="ER77" i="1"/>
  <c r="ER74" i="1"/>
  <c r="ER57" i="1"/>
  <c r="ER87" i="1"/>
  <c r="ER84" i="1"/>
  <c r="ER58" i="1"/>
  <c r="ER85" i="1"/>
  <c r="ER75" i="1"/>
  <c r="ER72" i="1"/>
  <c r="EJ76" i="1"/>
  <c r="EJ73" i="1"/>
  <c r="EJ63" i="1"/>
  <c r="EJ81" i="1"/>
  <c r="EJ70" i="1"/>
  <c r="EJ86" i="1"/>
  <c r="EJ58" i="1"/>
  <c r="EJ83" i="1"/>
  <c r="EJ57" i="1"/>
  <c r="EJ59" i="1"/>
  <c r="EJ82" i="1"/>
  <c r="EJ68" i="1"/>
  <c r="EJ60" i="1"/>
  <c r="EJ52" i="1"/>
  <c r="EJ72" i="1"/>
  <c r="EJ53" i="1"/>
  <c r="EJ62" i="1"/>
  <c r="EJ80" i="1"/>
  <c r="EJ78" i="1"/>
  <c r="EB52" i="1"/>
  <c r="EB78" i="1"/>
  <c r="EB77" i="1"/>
  <c r="EB69" i="1"/>
  <c r="EB56" i="1"/>
  <c r="EB83" i="1"/>
  <c r="EB71" i="1"/>
  <c r="EB70" i="1"/>
  <c r="EB62" i="1"/>
  <c r="EB84" i="1"/>
  <c r="EB86" i="1"/>
  <c r="EB66" i="1"/>
  <c r="EB57" i="1"/>
  <c r="EB76" i="1"/>
  <c r="EB74" i="1"/>
  <c r="EB72" i="1"/>
  <c r="EB53" i="1"/>
  <c r="EB88" i="1"/>
  <c r="EB67" i="1"/>
  <c r="EB68" i="1"/>
  <c r="EB55" i="1"/>
  <c r="DT82" i="1"/>
  <c r="DT74" i="1"/>
  <c r="DT64" i="1"/>
  <c r="DT59" i="1"/>
  <c r="DT83" i="1"/>
  <c r="DT73" i="1"/>
  <c r="DT61" i="1"/>
  <c r="DT70" i="1"/>
  <c r="DT62" i="1"/>
  <c r="DT87" i="1"/>
  <c r="DT71" i="1"/>
  <c r="DT57" i="1"/>
  <c r="DT60" i="1"/>
  <c r="DT80" i="1"/>
  <c r="DT65" i="1"/>
  <c r="DT54" i="1"/>
  <c r="DT78" i="1"/>
  <c r="DT56" i="1"/>
  <c r="DT53" i="1"/>
  <c r="DT75" i="1"/>
  <c r="DT67" i="1"/>
  <c r="DT85" i="1"/>
  <c r="DT84" i="1"/>
  <c r="DT63" i="1"/>
  <c r="DL77" i="1"/>
  <c r="DL67" i="1"/>
  <c r="DL69" i="1"/>
  <c r="DL60" i="1"/>
  <c r="DL80" i="1"/>
  <c r="DL81" i="1"/>
  <c r="DL70" i="1"/>
  <c r="DL56" i="1"/>
  <c r="DL85" i="1"/>
  <c r="DL84" i="1"/>
  <c r="DL59" i="1"/>
  <c r="DL74" i="1"/>
  <c r="DL73" i="1"/>
  <c r="DL75" i="1"/>
  <c r="DL54" i="1"/>
  <c r="DL71" i="1"/>
  <c r="DL66" i="1"/>
  <c r="DL62" i="1"/>
  <c r="DL83" i="1"/>
  <c r="DL72" i="1"/>
  <c r="DL68" i="1"/>
  <c r="DL82" i="1"/>
  <c r="DL63" i="1"/>
  <c r="DL64" i="1"/>
  <c r="DD65" i="1"/>
  <c r="DD56" i="1"/>
  <c r="DD62" i="1"/>
  <c r="DD57" i="1"/>
  <c r="DD63" i="1"/>
  <c r="DD60" i="1"/>
  <c r="DD86" i="1"/>
  <c r="DD81" i="1"/>
  <c r="DD72" i="1"/>
  <c r="DD84" i="1"/>
  <c r="DD75" i="1"/>
  <c r="DD54" i="1"/>
  <c r="DD66" i="1"/>
  <c r="DD82" i="1"/>
  <c r="DD73" i="1"/>
  <c r="DD53" i="1"/>
  <c r="DD64" i="1"/>
  <c r="DD76" i="1"/>
  <c r="DD79" i="1"/>
  <c r="DD85" i="1"/>
  <c r="DD74" i="1"/>
  <c r="CV65" i="1"/>
  <c r="CV57" i="1"/>
  <c r="CV77" i="1"/>
  <c r="CV54" i="1"/>
  <c r="CV66" i="1"/>
  <c r="CV88" i="1"/>
  <c r="CV71" i="1"/>
  <c r="CV56" i="1"/>
  <c r="CV86" i="1"/>
  <c r="CV81" i="1"/>
  <c r="CV70" i="1"/>
  <c r="CV53" i="1"/>
  <c r="CV61" i="1"/>
  <c r="CV84" i="1"/>
  <c r="CV79" i="1"/>
  <c r="CV68" i="1"/>
  <c r="CV52" i="1"/>
  <c r="CV78" i="1"/>
  <c r="CV69" i="1"/>
  <c r="CV67" i="1"/>
  <c r="CV62" i="1"/>
  <c r="CV55" i="1"/>
  <c r="CV87" i="1"/>
  <c r="CV76" i="1"/>
  <c r="CV59" i="1"/>
  <c r="CN61" i="1"/>
  <c r="CN58" i="1"/>
  <c r="CN64" i="1"/>
  <c r="CN82" i="1"/>
  <c r="CN88" i="1"/>
  <c r="CN83" i="1"/>
  <c r="CN74" i="1"/>
  <c r="CN55" i="1"/>
  <c r="CN85" i="1"/>
  <c r="CN72" i="1"/>
  <c r="CN54" i="1"/>
  <c r="CN81" i="1"/>
  <c r="CN68" i="1"/>
  <c r="CN67" i="1"/>
  <c r="CN77" i="1"/>
  <c r="CN65" i="1"/>
  <c r="CN53" i="1"/>
  <c r="CN62" i="1"/>
  <c r="CN84" i="1"/>
  <c r="CN71" i="1"/>
  <c r="CN60" i="1"/>
  <c r="CN80" i="1"/>
  <c r="CN69" i="1"/>
  <c r="CF77" i="1"/>
  <c r="CF55" i="1"/>
  <c r="CF66" i="1"/>
  <c r="CF56" i="1"/>
  <c r="CF62" i="1"/>
  <c r="CF63" i="1"/>
  <c r="CF59" i="1"/>
  <c r="CF60" i="1"/>
  <c r="CF65" i="1"/>
  <c r="CF58" i="1"/>
  <c r="BX66" i="1"/>
  <c r="BX54" i="1"/>
  <c r="BX58" i="1"/>
  <c r="BX60" i="1"/>
  <c r="BX64" i="1"/>
  <c r="BX84" i="1"/>
  <c r="BX79" i="1"/>
  <c r="BX67" i="1"/>
  <c r="BX83" i="1"/>
  <c r="BX76" i="1"/>
  <c r="BX81" i="1"/>
  <c r="BX74" i="1"/>
  <c r="BX80" i="1"/>
  <c r="BX73" i="1"/>
  <c r="BX59" i="1"/>
  <c r="BX55" i="1"/>
  <c r="BX78" i="1"/>
  <c r="BX71" i="1"/>
  <c r="BX68" i="1"/>
  <c r="BP85" i="1"/>
  <c r="BP62" i="1"/>
  <c r="BP86" i="1"/>
  <c r="BH61" i="1"/>
  <c r="BH60" i="1"/>
  <c r="BH67" i="1"/>
  <c r="BH65" i="1"/>
  <c r="BH58" i="1"/>
  <c r="BH64" i="1"/>
  <c r="BH56" i="1"/>
  <c r="BH57" i="1"/>
  <c r="BH53" i="1"/>
  <c r="BH66" i="1"/>
  <c r="BH80" i="1"/>
  <c r="BH73" i="1"/>
  <c r="BH78" i="1"/>
  <c r="BH71" i="1"/>
  <c r="BH52" i="1"/>
  <c r="BH88" i="1"/>
  <c r="BH83" i="1"/>
  <c r="BH76" i="1"/>
  <c r="BH68" i="1"/>
  <c r="BH86" i="1"/>
  <c r="BH81" i="1"/>
  <c r="BH74" i="1"/>
  <c r="AZ54" i="1"/>
  <c r="AZ67" i="1"/>
  <c r="AZ63" i="1"/>
  <c r="AZ62" i="1"/>
  <c r="AZ64" i="1"/>
  <c r="AZ58" i="1"/>
  <c r="AZ68" i="1"/>
  <c r="AZ56" i="1"/>
  <c r="AR65" i="1"/>
  <c r="AR55" i="1"/>
  <c r="AR62" i="1"/>
  <c r="AR66" i="1"/>
  <c r="AR68" i="1"/>
  <c r="AR59" i="1"/>
  <c r="AR64" i="1"/>
  <c r="AR86" i="1"/>
  <c r="AR83" i="1"/>
  <c r="AR76" i="1"/>
  <c r="AR84" i="1"/>
  <c r="AR81" i="1"/>
  <c r="AR74" i="1"/>
  <c r="AR56" i="1"/>
  <c r="AR78" i="1"/>
  <c r="AR73" i="1"/>
  <c r="AR52" i="1"/>
  <c r="AR54" i="1"/>
  <c r="AR88" i="1"/>
  <c r="AR71" i="1"/>
  <c r="AJ86" i="1"/>
  <c r="AJ74" i="1"/>
  <c r="AB88" i="1"/>
  <c r="AB60" i="1"/>
  <c r="AB82" i="1"/>
  <c r="AB77" i="1"/>
  <c r="V72" i="1"/>
  <c r="V71" i="1"/>
  <c r="V76" i="1"/>
  <c r="V69" i="1"/>
  <c r="V74" i="1"/>
  <c r="V53" i="1"/>
  <c r="V87" i="1"/>
  <c r="V84" i="1"/>
  <c r="V55" i="1"/>
  <c r="V57" i="1"/>
  <c r="V59" i="1"/>
  <c r="V79" i="1"/>
  <c r="V86" i="1"/>
  <c r="V65" i="1"/>
  <c r="V67" i="1"/>
  <c r="V78" i="1"/>
  <c r="V85" i="1"/>
  <c r="V88" i="1"/>
  <c r="V75" i="1"/>
  <c r="V63" i="1"/>
  <c r="V73" i="1"/>
  <c r="V61" i="1"/>
  <c r="V83" i="1"/>
  <c r="V82" i="1"/>
  <c r="V80" i="1"/>
  <c r="V68" i="1"/>
  <c r="V81" i="1"/>
  <c r="V56" i="1"/>
  <c r="V66" i="1"/>
  <c r="V70" i="1"/>
  <c r="N52" i="1"/>
  <c r="N71" i="1"/>
  <c r="N76" i="1"/>
  <c r="N53" i="1"/>
  <c r="N69" i="1"/>
  <c r="N74" i="1"/>
  <c r="N55" i="1"/>
  <c r="N57" i="1"/>
  <c r="N59" i="1"/>
  <c r="N84" i="1"/>
  <c r="N83" i="1"/>
  <c r="N61" i="1"/>
  <c r="N63" i="1"/>
  <c r="N88" i="1"/>
  <c r="N77" i="1"/>
  <c r="N80" i="1"/>
  <c r="N87" i="1"/>
  <c r="N73" i="1"/>
  <c r="N67" i="1"/>
  <c r="N81" i="1"/>
  <c r="N65" i="1"/>
  <c r="N78" i="1"/>
  <c r="N86" i="1"/>
  <c r="N79" i="1"/>
  <c r="N58" i="1"/>
  <c r="N82" i="1"/>
  <c r="DW52" i="1"/>
  <c r="DO74" i="1"/>
  <c r="GY78" i="1"/>
  <c r="GM27" i="1"/>
  <c r="FS47" i="1"/>
  <c r="FK20" i="1"/>
  <c r="DG26" i="1"/>
  <c r="CY17" i="1"/>
  <c r="BC33" i="1"/>
  <c r="AU34" i="1"/>
  <c r="CO14" i="1"/>
  <c r="EI20" i="1"/>
  <c r="CE19" i="1"/>
  <c r="FA41" i="1"/>
  <c r="KA22" i="1"/>
  <c r="HO28" i="1"/>
  <c r="V52" i="1"/>
  <c r="N62" i="1"/>
  <c r="V58" i="1"/>
  <c r="V54" i="1"/>
  <c r="AR57" i="1"/>
  <c r="AR77" i="1"/>
  <c r="BH69" i="1"/>
  <c r="BX72" i="1"/>
  <c r="BX86" i="1"/>
  <c r="CV82" i="1"/>
  <c r="DD80" i="1"/>
  <c r="EB65" i="1"/>
  <c r="EB82" i="1"/>
  <c r="FH58" i="1"/>
  <c r="FH82" i="1"/>
  <c r="FX66" i="1"/>
  <c r="FX85" i="1"/>
  <c r="HL69" i="1"/>
  <c r="IB55" i="1"/>
  <c r="IB85" i="1"/>
  <c r="JP61" i="1"/>
  <c r="JP85" i="1"/>
  <c r="BS68" i="1"/>
  <c r="DO56" i="1"/>
  <c r="FC57" i="1"/>
  <c r="GY80" i="1"/>
  <c r="JS73" i="1"/>
  <c r="AB59" i="1"/>
  <c r="CN87" i="1"/>
  <c r="DL86" i="1"/>
  <c r="ER60" i="1"/>
  <c r="ER78" i="1"/>
  <c r="GF82" i="1"/>
  <c r="HT65" i="1"/>
  <c r="JH87" i="1"/>
  <c r="CV64" i="1"/>
  <c r="CV60" i="1"/>
  <c r="BX57" i="1"/>
  <c r="DT69" i="1"/>
  <c r="FP66" i="1"/>
  <c r="FP88" i="1"/>
  <c r="BK75" i="1"/>
  <c r="EU77" i="1"/>
  <c r="AU14" i="1"/>
  <c r="CO28" i="1"/>
  <c r="AU52" i="1"/>
  <c r="BX52" i="1"/>
  <c r="N54" i="1"/>
  <c r="BX53" i="1"/>
  <c r="AR85" i="1"/>
  <c r="BH75" i="1"/>
  <c r="BX77" i="1"/>
  <c r="CV72" i="1"/>
  <c r="DD68" i="1"/>
  <c r="DD87" i="1"/>
  <c r="EB59" i="1"/>
  <c r="EB85" i="1"/>
  <c r="FH63" i="1"/>
  <c r="FH87" i="1"/>
  <c r="FX58" i="1"/>
  <c r="HL56" i="1"/>
  <c r="HL77" i="1"/>
  <c r="IB71" i="1"/>
  <c r="IB81" i="1"/>
  <c r="JP60" i="1"/>
  <c r="JP86" i="1"/>
  <c r="CA86" i="1"/>
  <c r="DW53" i="1"/>
  <c r="FK67" i="1"/>
  <c r="HO64" i="1"/>
  <c r="KI57" i="1"/>
  <c r="CN57" i="1"/>
  <c r="CN78" i="1"/>
  <c r="DL58" i="1"/>
  <c r="ER55" i="1"/>
  <c r="ER82" i="1"/>
  <c r="GF79" i="1"/>
  <c r="HT72" i="1"/>
  <c r="JH80" i="1"/>
  <c r="CF64" i="1"/>
  <c r="AZ60" i="1"/>
  <c r="DD55" i="1"/>
  <c r="DT72" i="1"/>
  <c r="FP70" i="1"/>
  <c r="FP83" i="1"/>
  <c r="EJ64" i="1"/>
  <c r="BC52" i="1"/>
  <c r="AB52" i="1"/>
  <c r="AR53" i="1"/>
  <c r="AB70" i="1"/>
  <c r="AR87" i="1"/>
  <c r="BH79" i="1"/>
  <c r="BX69" i="1"/>
  <c r="CV74" i="1"/>
  <c r="DD70" i="1"/>
  <c r="DD88" i="1"/>
  <c r="EB63" i="1"/>
  <c r="EB87" i="1"/>
  <c r="FH72" i="1"/>
  <c r="FX56" i="1"/>
  <c r="FX63" i="1"/>
  <c r="HL61" i="1"/>
  <c r="HL76" i="1"/>
  <c r="IB66" i="1"/>
  <c r="IB83" i="1"/>
  <c r="JP71" i="1"/>
  <c r="Q55" i="1"/>
  <c r="AE71" i="1"/>
  <c r="CI76" i="1"/>
  <c r="DW56" i="1"/>
  <c r="FK86" i="1"/>
  <c r="HO88" i="1"/>
  <c r="KI59" i="1"/>
  <c r="AJ83" i="1"/>
  <c r="CN86" i="1"/>
  <c r="DL79" i="1"/>
  <c r="ER65" i="1"/>
  <c r="GF60" i="1"/>
  <c r="GF73" i="1"/>
  <c r="HT82" i="1"/>
  <c r="KV61" i="1"/>
  <c r="AR60" i="1"/>
  <c r="CN56" i="1"/>
  <c r="KF52" i="1"/>
  <c r="AZ53" i="1"/>
  <c r="DT58" i="1"/>
  <c r="DT81" i="1"/>
  <c r="FP68" i="1"/>
  <c r="GV65" i="1"/>
  <c r="CN79" i="1"/>
  <c r="EJ74" i="1"/>
  <c r="N75" i="1"/>
  <c r="HZ56" i="1"/>
  <c r="HZ81" i="1"/>
  <c r="HZ77" i="1"/>
  <c r="HZ86" i="1"/>
  <c r="IH55" i="1"/>
  <c r="IH64" i="1"/>
  <c r="IH79" i="1"/>
  <c r="IH78" i="1"/>
  <c r="IH87" i="1"/>
  <c r="IP54" i="1"/>
  <c r="IP69" i="1"/>
  <c r="IP79" i="1"/>
  <c r="IP86" i="1"/>
  <c r="IX59" i="1"/>
  <c r="IX65" i="1"/>
  <c r="IX77" i="1"/>
  <c r="IX78" i="1"/>
  <c r="IX87" i="1"/>
  <c r="JF54" i="1"/>
  <c r="JF62" i="1"/>
  <c r="JF74" i="1"/>
  <c r="JF86" i="1"/>
  <c r="JN55" i="1"/>
  <c r="JN73" i="1"/>
  <c r="JN71" i="1"/>
  <c r="JN78" i="1"/>
  <c r="JN87" i="1"/>
  <c r="JV64" i="1"/>
  <c r="JV84" i="1"/>
  <c r="KL79" i="1"/>
  <c r="IY58" i="1"/>
  <c r="HZ59" i="1"/>
  <c r="HZ58" i="1"/>
  <c r="HZ66" i="1"/>
  <c r="HZ74" i="1"/>
  <c r="HZ88" i="1"/>
  <c r="IH59" i="1"/>
  <c r="IH65" i="1"/>
  <c r="IH75" i="1"/>
  <c r="IH80" i="1"/>
  <c r="IP67" i="1"/>
  <c r="IP56" i="1"/>
  <c r="IP75" i="1"/>
  <c r="IP74" i="1"/>
  <c r="IP88" i="1"/>
  <c r="IX53" i="1"/>
  <c r="IX67" i="1"/>
  <c r="IX75" i="1"/>
  <c r="IX80" i="1"/>
  <c r="JF63" i="1"/>
  <c r="JF56" i="1"/>
  <c r="JF81" i="1"/>
  <c r="JF76" i="1"/>
  <c r="JF88" i="1"/>
  <c r="JN59" i="1"/>
  <c r="JN62" i="1"/>
  <c r="JN79" i="1"/>
  <c r="JN80" i="1"/>
  <c r="JV59" i="1"/>
  <c r="JV72" i="1"/>
  <c r="KL53" i="1"/>
  <c r="KL88" i="1"/>
  <c r="HK57" i="1"/>
  <c r="II55" i="1"/>
  <c r="IY75" i="1"/>
  <c r="BC54" i="1"/>
  <c r="HZ62" i="1"/>
  <c r="HZ60" i="1"/>
  <c r="HZ71" i="1"/>
  <c r="HZ76" i="1"/>
  <c r="HZ83" i="1"/>
  <c r="IH53" i="1"/>
  <c r="IH69" i="1"/>
  <c r="IH68" i="1"/>
  <c r="IH82" i="1"/>
  <c r="IP55" i="1"/>
  <c r="IP58" i="1"/>
  <c r="IP65" i="1"/>
  <c r="IP76" i="1"/>
  <c r="IP83" i="1"/>
  <c r="IX61" i="1"/>
  <c r="IX66" i="1"/>
  <c r="IX68" i="1"/>
  <c r="IX82" i="1"/>
  <c r="JF59" i="1"/>
  <c r="JF58" i="1"/>
  <c r="JF71" i="1"/>
  <c r="JF79" i="1"/>
  <c r="JF83" i="1"/>
  <c r="JN61" i="1"/>
  <c r="JN67" i="1"/>
  <c r="JN68" i="1"/>
  <c r="JN82" i="1"/>
  <c r="JV55" i="1"/>
  <c r="JV75" i="1"/>
  <c r="KL69" i="1"/>
  <c r="KL85" i="1"/>
  <c r="KL58" i="1"/>
  <c r="KT87" i="1"/>
  <c r="HZ53" i="1"/>
  <c r="HZ63" i="1"/>
  <c r="HZ68" i="1"/>
  <c r="IH63" i="1"/>
  <c r="IH58" i="1"/>
  <c r="IH67" i="1"/>
  <c r="IH81" i="1"/>
  <c r="IP61" i="1"/>
  <c r="IP62" i="1"/>
  <c r="IP73" i="1"/>
  <c r="IX55" i="1"/>
  <c r="IX56" i="1"/>
  <c r="IX64" i="1"/>
  <c r="IX76" i="1"/>
  <c r="JF57" i="1"/>
  <c r="JF65" i="1"/>
  <c r="JF70" i="1"/>
  <c r="JN64" i="1"/>
  <c r="JN56" i="1"/>
  <c r="JN72" i="1"/>
  <c r="JN81" i="1"/>
  <c r="JV56" i="1"/>
  <c r="JV76" i="1"/>
  <c r="KL71" i="1"/>
  <c r="JW69" i="1"/>
  <c r="CY52" i="1"/>
  <c r="BK52" i="1"/>
  <c r="Y63" i="1"/>
  <c r="Y57" i="1"/>
  <c r="AE70" i="1"/>
  <c r="AE75" i="1"/>
  <c r="AM76" i="1"/>
  <c r="AM79" i="1"/>
  <c r="AU80" i="1"/>
  <c r="AU85" i="1"/>
  <c r="BC69" i="1"/>
  <c r="BK84" i="1"/>
  <c r="BK86" i="1"/>
  <c r="BS78" i="1"/>
  <c r="BS88" i="1"/>
  <c r="CA79" i="1"/>
  <c r="CI75" i="1"/>
  <c r="CQ72" i="1"/>
  <c r="CQ87" i="1"/>
  <c r="CY86" i="1"/>
  <c r="DG78" i="1"/>
  <c r="DG70" i="1"/>
  <c r="DG52" i="1"/>
  <c r="DO58" i="1"/>
  <c r="DO77" i="1"/>
  <c r="DW71" i="1"/>
  <c r="DW66" i="1"/>
  <c r="EE53" i="1"/>
  <c r="EE66" i="1"/>
  <c r="EE88" i="1"/>
  <c r="EM75" i="1"/>
  <c r="EM83" i="1"/>
  <c r="EU74" i="1"/>
  <c r="EU79" i="1"/>
  <c r="FC73" i="1"/>
  <c r="FC88" i="1"/>
  <c r="FK71" i="1"/>
  <c r="FK80" i="1"/>
  <c r="GA80" i="1"/>
  <c r="GA81" i="1"/>
  <c r="GI54" i="1"/>
  <c r="GQ63" i="1"/>
  <c r="GQ71" i="1"/>
  <c r="GY63" i="1"/>
  <c r="GY84" i="1"/>
  <c r="HG65" i="1"/>
  <c r="HO62" i="1"/>
  <c r="HW59" i="1"/>
  <c r="IE75" i="1"/>
  <c r="IM68" i="1"/>
  <c r="IU53" i="1"/>
  <c r="IU84" i="1"/>
  <c r="JC73" i="1"/>
  <c r="JK61" i="1"/>
  <c r="JS53" i="1"/>
  <c r="JS80" i="1"/>
  <c r="KA67" i="1"/>
  <c r="KI74" i="1"/>
  <c r="KQ58" i="1"/>
  <c r="KQ85" i="1"/>
  <c r="Q85" i="1"/>
  <c r="Y87" i="1"/>
  <c r="CY63" i="1"/>
  <c r="AM59" i="1"/>
  <c r="CQ52" i="1"/>
  <c r="BS52" i="1"/>
  <c r="Q63" i="1"/>
  <c r="Q57" i="1"/>
  <c r="AE72" i="1"/>
  <c r="AE79" i="1"/>
  <c r="AM82" i="1"/>
  <c r="AM81" i="1"/>
  <c r="AU71" i="1"/>
  <c r="AU87" i="1"/>
  <c r="BC71" i="1"/>
  <c r="BK80" i="1"/>
  <c r="BK88" i="1"/>
  <c r="BS80" i="1"/>
  <c r="CA70" i="1"/>
  <c r="CA81" i="1"/>
  <c r="CI78" i="1"/>
  <c r="CQ74" i="1"/>
  <c r="CQ88" i="1"/>
  <c r="CY83" i="1"/>
  <c r="DG71" i="1"/>
  <c r="DG74" i="1"/>
  <c r="DO63" i="1"/>
  <c r="DO60" i="1"/>
  <c r="DO84" i="1"/>
  <c r="DW82" i="1"/>
  <c r="DW68" i="1"/>
  <c r="EE59" i="1"/>
  <c r="EE71" i="1"/>
  <c r="EM61" i="1"/>
  <c r="EM54" i="1"/>
  <c r="EM85" i="1"/>
  <c r="EU82" i="1"/>
  <c r="EU81" i="1"/>
  <c r="FC54" i="1"/>
  <c r="FC84" i="1"/>
  <c r="FK78" i="1"/>
  <c r="FK79" i="1"/>
  <c r="GA54" i="1"/>
  <c r="GA87" i="1"/>
  <c r="GI56" i="1"/>
  <c r="GQ67" i="1"/>
  <c r="GQ84" i="1"/>
  <c r="GY56" i="1"/>
  <c r="HG58" i="1"/>
  <c r="HG69" i="1"/>
  <c r="HO66" i="1"/>
  <c r="IE78" i="1"/>
  <c r="IM65" i="1"/>
  <c r="IU66" i="1"/>
  <c r="IU87" i="1"/>
  <c r="JC75" i="1"/>
  <c r="JK63" i="1"/>
  <c r="JS55" i="1"/>
  <c r="JS88" i="1"/>
  <c r="KA71" i="1"/>
  <c r="KI61" i="1"/>
  <c r="KQ57" i="1"/>
  <c r="KQ86" i="1"/>
  <c r="Q78" i="1"/>
  <c r="Y70" i="1"/>
  <c r="GU64" i="1"/>
  <c r="HS58" i="1"/>
  <c r="II75" i="1"/>
  <c r="IY61" i="1"/>
  <c r="JW55" i="1"/>
  <c r="DD67" i="1"/>
  <c r="EJ56" i="1"/>
  <c r="EJ66" i="1"/>
  <c r="EJ75" i="1"/>
  <c r="EJ71" i="1"/>
  <c r="EJ88" i="1"/>
  <c r="DD59" i="1"/>
  <c r="CI52" i="1"/>
  <c r="CA52" i="1"/>
  <c r="Q52" i="1"/>
  <c r="AE82" i="1"/>
  <c r="Y75" i="1"/>
  <c r="Y53" i="1"/>
  <c r="AE74" i="1"/>
  <c r="AE81" i="1"/>
  <c r="AM69" i="1"/>
  <c r="AM83" i="1"/>
  <c r="AU73" i="1"/>
  <c r="AU88" i="1"/>
  <c r="BC73" i="1"/>
  <c r="BK70" i="1"/>
  <c r="BK83" i="1"/>
  <c r="BS69" i="1"/>
  <c r="CA72" i="1"/>
  <c r="CA83" i="1"/>
  <c r="CI86" i="1"/>
  <c r="CQ69" i="1"/>
  <c r="CY68" i="1"/>
  <c r="CY85" i="1"/>
  <c r="DG55" i="1"/>
  <c r="DG75" i="1"/>
  <c r="DO53" i="1"/>
  <c r="DO64" i="1"/>
  <c r="DO85" i="1"/>
  <c r="DW63" i="1"/>
  <c r="DW70" i="1"/>
  <c r="EE65" i="1"/>
  <c r="EE72" i="1"/>
  <c r="EM59" i="1"/>
  <c r="EM56" i="1"/>
  <c r="EM87" i="1"/>
  <c r="EU62" i="1"/>
  <c r="EU88" i="1"/>
  <c r="FC56" i="1"/>
  <c r="FC81" i="1"/>
  <c r="FK55" i="1"/>
  <c r="FK83" i="1"/>
  <c r="GA56" i="1"/>
  <c r="GI69" i="1"/>
  <c r="GI58" i="1"/>
  <c r="GQ76" i="1"/>
  <c r="GQ77" i="1"/>
  <c r="GY58" i="1"/>
  <c r="HG60" i="1"/>
  <c r="HG80" i="1"/>
  <c r="HO76" i="1"/>
  <c r="IE60" i="1"/>
  <c r="IE79" i="1"/>
  <c r="IM76" i="1"/>
  <c r="IU70" i="1"/>
  <c r="JC64" i="1"/>
  <c r="JC80" i="1"/>
  <c r="JK65" i="1"/>
  <c r="JS57" i="1"/>
  <c r="KA56" i="1"/>
  <c r="KA79" i="1"/>
  <c r="KI76" i="1"/>
  <c r="KQ59" i="1"/>
  <c r="KQ88" i="1"/>
  <c r="Q74" i="1"/>
  <c r="Y76" i="1"/>
  <c r="CA55" i="1"/>
  <c r="Y52" i="1"/>
  <c r="Y65" i="1"/>
  <c r="Y59" i="1"/>
  <c r="Q53" i="1"/>
  <c r="AE84" i="1"/>
  <c r="AE83" i="1"/>
  <c r="AM71" i="1"/>
  <c r="AU84" i="1"/>
  <c r="AU75" i="1"/>
  <c r="BC82" i="1"/>
  <c r="BC86" i="1"/>
  <c r="BK72" i="1"/>
  <c r="BK85" i="1"/>
  <c r="BS71" i="1"/>
  <c r="CA74" i="1"/>
  <c r="CI68" i="1"/>
  <c r="CI77" i="1"/>
  <c r="CQ71" i="1"/>
  <c r="CY72" i="1"/>
  <c r="CY87" i="1"/>
  <c r="DG84" i="1"/>
  <c r="DG80" i="1"/>
  <c r="DO61" i="1"/>
  <c r="DO66" i="1"/>
  <c r="DO87" i="1"/>
  <c r="DW73" i="1"/>
  <c r="DW84" i="1"/>
  <c r="EE69" i="1"/>
  <c r="EE76" i="1"/>
  <c r="EM65" i="1"/>
  <c r="EM68" i="1"/>
  <c r="EU73" i="1"/>
  <c r="EU64" i="1"/>
  <c r="EU87" i="1"/>
  <c r="FC58" i="1"/>
  <c r="FC87" i="1"/>
  <c r="FK73" i="1"/>
  <c r="FK85" i="1"/>
  <c r="GA58" i="1"/>
  <c r="GI59" i="1"/>
  <c r="GI78" i="1"/>
  <c r="GQ73" i="1"/>
  <c r="GQ88" i="1"/>
  <c r="GY60" i="1"/>
  <c r="HG53" i="1"/>
  <c r="HG84" i="1"/>
  <c r="HO69" i="1"/>
  <c r="IE56" i="1"/>
  <c r="IE84" i="1"/>
  <c r="IM73" i="1"/>
  <c r="IU61" i="1"/>
  <c r="JC55" i="1"/>
  <c r="JC86" i="1"/>
  <c r="JK69" i="1"/>
  <c r="JS66" i="1"/>
  <c r="KA55" i="1"/>
  <c r="KA87" i="1"/>
  <c r="KI83" i="1"/>
  <c r="KQ65" i="1"/>
  <c r="Q76" i="1"/>
  <c r="Y80" i="1"/>
  <c r="EJ61" i="1"/>
  <c r="EJ79" i="1"/>
  <c r="EJ85" i="1"/>
  <c r="EZ69" i="1"/>
  <c r="AE52" i="1"/>
  <c r="Q65" i="1"/>
  <c r="Q59" i="1"/>
  <c r="AE80" i="1"/>
  <c r="AE85" i="1"/>
  <c r="AM73" i="1"/>
  <c r="AU70" i="1"/>
  <c r="AU82" i="1"/>
  <c r="BC70" i="1"/>
  <c r="BC77" i="1"/>
  <c r="BK74" i="1"/>
  <c r="BK87" i="1"/>
  <c r="BS79" i="1"/>
  <c r="CA82" i="1"/>
  <c r="CI72" i="1"/>
  <c r="CI79" i="1"/>
  <c r="CQ73" i="1"/>
  <c r="CY69" i="1"/>
  <c r="DG59" i="1"/>
  <c r="DG54" i="1"/>
  <c r="DG88" i="1"/>
  <c r="DO65" i="1"/>
  <c r="DO80" i="1"/>
  <c r="DW59" i="1"/>
  <c r="DW78" i="1"/>
  <c r="DW76" i="1"/>
  <c r="EE55" i="1"/>
  <c r="EE84" i="1"/>
  <c r="EM69" i="1"/>
  <c r="EM70" i="1"/>
  <c r="EU59" i="1"/>
  <c r="EU66" i="1"/>
  <c r="FC65" i="1"/>
  <c r="FC60" i="1"/>
  <c r="FK57" i="1"/>
  <c r="FK75" i="1"/>
  <c r="GA76" i="1"/>
  <c r="GA72" i="1"/>
  <c r="GI55" i="1"/>
  <c r="GI76" i="1"/>
  <c r="GQ80" i="1"/>
  <c r="GY57" i="1"/>
  <c r="GY62" i="1"/>
  <c r="HG62" i="1"/>
  <c r="HG81" i="1"/>
  <c r="HO77" i="1"/>
  <c r="IE68" i="1"/>
  <c r="IM53" i="1"/>
  <c r="IM75" i="1"/>
  <c r="IU63" i="1"/>
  <c r="JC57" i="1"/>
  <c r="JC88" i="1"/>
  <c r="JK82" i="1"/>
  <c r="JS71" i="1"/>
  <c r="KA57" i="1"/>
  <c r="KA86" i="1"/>
  <c r="KI80" i="1"/>
  <c r="KQ67" i="1"/>
  <c r="Q80" i="1"/>
  <c r="Y82" i="1"/>
  <c r="BS61" i="1"/>
  <c r="AI71" i="1"/>
  <c r="CU88" i="1"/>
  <c r="EY84" i="1"/>
  <c r="HK67" i="1"/>
  <c r="HS86" i="1"/>
  <c r="IQ55" i="1"/>
  <c r="IY66" i="1"/>
  <c r="JW77" i="1"/>
  <c r="AR61" i="1"/>
  <c r="EJ55" i="1"/>
  <c r="EJ67" i="1"/>
  <c r="EJ65" i="1"/>
  <c r="EJ84" i="1"/>
  <c r="EJ87" i="1"/>
  <c r="EZ84" i="1"/>
  <c r="AM52" i="1"/>
  <c r="AM78" i="1"/>
  <c r="Y67" i="1"/>
  <c r="Y61" i="1"/>
  <c r="Y55" i="1"/>
  <c r="AE69" i="1"/>
  <c r="AU72" i="1"/>
  <c r="BC76" i="1"/>
  <c r="BS82" i="1"/>
  <c r="CI74" i="1"/>
  <c r="CQ75" i="1"/>
  <c r="DG65" i="1"/>
  <c r="DG56" i="1"/>
  <c r="DO69" i="1"/>
  <c r="DW61" i="1"/>
  <c r="DW86" i="1"/>
  <c r="EE54" i="1"/>
  <c r="EM55" i="1"/>
  <c r="EU61" i="1"/>
  <c r="FC61" i="1"/>
  <c r="FK53" i="1"/>
  <c r="GA55" i="1"/>
  <c r="GI80" i="1"/>
  <c r="GY55" i="1"/>
  <c r="HG76" i="1"/>
  <c r="IM56" i="1"/>
  <c r="JK60" i="1"/>
  <c r="KA61" i="1"/>
  <c r="Q86" i="1"/>
  <c r="FG78" i="1"/>
  <c r="HK68" i="1"/>
  <c r="HS82" i="1"/>
  <c r="IQ54" i="1"/>
  <c r="IY83" i="1"/>
  <c r="KE59" i="1"/>
  <c r="BH59" i="1"/>
  <c r="EJ54" i="1"/>
  <c r="EJ77" i="1"/>
  <c r="EJ69" i="1"/>
  <c r="HD67" i="1"/>
  <c r="KQ52" i="1"/>
  <c r="KQ79" i="1"/>
  <c r="KQ76" i="1"/>
  <c r="KQ72" i="1"/>
  <c r="KQ53" i="1"/>
  <c r="KQ84" i="1"/>
  <c r="KQ78" i="1"/>
  <c r="KQ63" i="1"/>
  <c r="KQ55" i="1"/>
  <c r="KQ87" i="1"/>
  <c r="KQ75" i="1"/>
  <c r="KQ61" i="1"/>
  <c r="KQ64" i="1"/>
  <c r="KQ81" i="1"/>
  <c r="KQ74" i="1"/>
  <c r="KQ68" i="1"/>
  <c r="KQ60" i="1"/>
  <c r="KQ83" i="1"/>
  <c r="KQ70" i="1"/>
  <c r="KQ82" i="1"/>
  <c r="KQ66" i="1"/>
  <c r="KQ80" i="1"/>
  <c r="KQ62" i="1"/>
  <c r="KI52" i="1"/>
  <c r="KI84" i="1"/>
  <c r="KI78" i="1"/>
  <c r="KI65" i="1"/>
  <c r="KI64" i="1"/>
  <c r="KI54" i="1"/>
  <c r="KI87" i="1"/>
  <c r="KI75" i="1"/>
  <c r="KI70" i="1"/>
  <c r="KI53" i="1"/>
  <c r="KI82" i="1"/>
  <c r="KI73" i="1"/>
  <c r="KI68" i="1"/>
  <c r="KI62" i="1"/>
  <c r="KI79" i="1"/>
  <c r="KI71" i="1"/>
  <c r="KI72" i="1"/>
  <c r="KI56" i="1"/>
  <c r="KI88" i="1"/>
  <c r="KI69" i="1"/>
  <c r="KI55" i="1"/>
  <c r="KI86" i="1"/>
  <c r="KI67" i="1"/>
  <c r="KI60" i="1"/>
  <c r="KI81" i="1"/>
  <c r="KI63" i="1"/>
  <c r="KI58" i="1"/>
  <c r="KA52" i="1"/>
  <c r="KA77" i="1"/>
  <c r="KA76" i="1"/>
  <c r="KA70" i="1"/>
  <c r="KA53" i="1"/>
  <c r="KA84" i="1"/>
  <c r="KA75" i="1"/>
  <c r="KA72" i="1"/>
  <c r="KA54" i="1"/>
  <c r="KA81" i="1"/>
  <c r="KA73" i="1"/>
  <c r="KA68" i="1"/>
  <c r="KA64" i="1"/>
  <c r="KA83" i="1"/>
  <c r="KA69" i="1"/>
  <c r="KA74" i="1"/>
  <c r="KA60" i="1"/>
  <c r="KA82" i="1"/>
  <c r="KA66" i="1"/>
  <c r="KA80" i="1"/>
  <c r="KA62" i="1"/>
  <c r="KA78" i="1"/>
  <c r="KA59" i="1"/>
  <c r="JS52" i="1"/>
  <c r="JS87" i="1"/>
  <c r="JS75" i="1"/>
  <c r="JS65" i="1"/>
  <c r="JS59" i="1"/>
  <c r="JS54" i="1"/>
  <c r="JS81" i="1"/>
  <c r="JS85" i="1"/>
  <c r="JS70" i="1"/>
  <c r="JS60" i="1"/>
  <c r="JS79" i="1"/>
  <c r="JS76" i="1"/>
  <c r="JS68" i="1"/>
  <c r="JS56" i="1"/>
  <c r="JS84" i="1"/>
  <c r="JS69" i="1"/>
  <c r="JS72" i="1"/>
  <c r="JS58" i="1"/>
  <c r="JS86" i="1"/>
  <c r="JS67" i="1"/>
  <c r="JS64" i="1"/>
  <c r="JS82" i="1"/>
  <c r="JS63" i="1"/>
  <c r="JS62" i="1"/>
  <c r="JS77" i="1"/>
  <c r="JS61" i="1"/>
  <c r="JK52" i="1"/>
  <c r="JK79" i="1"/>
  <c r="JK76" i="1"/>
  <c r="JK70" i="1"/>
  <c r="JK62" i="1"/>
  <c r="JK84" i="1"/>
  <c r="JK73" i="1"/>
  <c r="JK68" i="1"/>
  <c r="JK58" i="1"/>
  <c r="JK81" i="1"/>
  <c r="JK71" i="1"/>
  <c r="JK66" i="1"/>
  <c r="JK54" i="1"/>
  <c r="JK83" i="1"/>
  <c r="JK67" i="1"/>
  <c r="JK64" i="1"/>
  <c r="JK56" i="1"/>
  <c r="JK80" i="1"/>
  <c r="JK74" i="1"/>
  <c r="JK78" i="1"/>
  <c r="JK59" i="1"/>
  <c r="JK88" i="1"/>
  <c r="JK75" i="1"/>
  <c r="JK57" i="1"/>
  <c r="JC52" i="1"/>
  <c r="JC87" i="1"/>
  <c r="JC78" i="1"/>
  <c r="JC65" i="1"/>
  <c r="JC62" i="1"/>
  <c r="JC56" i="1"/>
  <c r="JC79" i="1"/>
  <c r="JC76" i="1"/>
  <c r="JC70" i="1"/>
  <c r="JC60" i="1"/>
  <c r="JC77" i="1"/>
  <c r="JC71" i="1"/>
  <c r="JC68" i="1"/>
  <c r="JC54" i="1"/>
  <c r="JC84" i="1"/>
  <c r="JC67" i="1"/>
  <c r="JC59" i="1"/>
  <c r="JC82" i="1"/>
  <c r="JC63" i="1"/>
  <c r="JC53" i="1"/>
  <c r="JC81" i="1"/>
  <c r="JC61" i="1"/>
  <c r="JC58" i="1"/>
  <c r="JC85" i="1"/>
  <c r="JC74" i="1"/>
  <c r="IU52" i="1"/>
  <c r="IU83" i="1"/>
  <c r="IU76" i="1"/>
  <c r="IU68" i="1"/>
  <c r="IU56" i="1"/>
  <c r="IU79" i="1"/>
  <c r="IU71" i="1"/>
  <c r="IU74" i="1"/>
  <c r="IU62" i="1"/>
  <c r="IU82" i="1"/>
  <c r="IU69" i="1"/>
  <c r="IU64" i="1"/>
  <c r="IU58" i="1"/>
  <c r="IU88" i="1"/>
  <c r="IU78" i="1"/>
  <c r="IU65" i="1"/>
  <c r="IU57" i="1"/>
  <c r="IU77" i="1"/>
  <c r="IU59" i="1"/>
  <c r="IU75" i="1"/>
  <c r="IU55" i="1"/>
  <c r="IU86" i="1"/>
  <c r="IU73" i="1"/>
  <c r="IU72" i="1"/>
  <c r="IM52" i="1"/>
  <c r="IM87" i="1"/>
  <c r="IM77" i="1"/>
  <c r="IM63" i="1"/>
  <c r="IM64" i="1"/>
  <c r="IM58" i="1"/>
  <c r="IM79" i="1"/>
  <c r="IM69" i="1"/>
  <c r="IM66" i="1"/>
  <c r="IM62" i="1"/>
  <c r="IM84" i="1"/>
  <c r="IM67" i="1"/>
  <c r="IM72" i="1"/>
  <c r="IM54" i="1"/>
  <c r="IM88" i="1"/>
  <c r="IM78" i="1"/>
  <c r="IM61" i="1"/>
  <c r="IM57" i="1"/>
  <c r="IM82" i="1"/>
  <c r="IM74" i="1"/>
  <c r="IM60" i="1"/>
  <c r="IM81" i="1"/>
  <c r="IM83" i="1"/>
  <c r="IM80" i="1"/>
  <c r="IM70" i="1"/>
  <c r="IE52" i="1"/>
  <c r="IE83" i="1"/>
  <c r="IE76" i="1"/>
  <c r="IE70" i="1"/>
  <c r="IE53" i="1"/>
  <c r="IE85" i="1"/>
  <c r="IE69" i="1"/>
  <c r="IE74" i="1"/>
  <c r="IE64" i="1"/>
  <c r="IE80" i="1"/>
  <c r="IE67" i="1"/>
  <c r="IE62" i="1"/>
  <c r="IE54" i="1"/>
  <c r="IE86" i="1"/>
  <c r="IE77" i="1"/>
  <c r="IE63" i="1"/>
  <c r="IE57" i="1"/>
  <c r="IE73" i="1"/>
  <c r="IE59" i="1"/>
  <c r="IE88" i="1"/>
  <c r="IE82" i="1"/>
  <c r="IE55" i="1"/>
  <c r="IE87" i="1"/>
  <c r="IE71" i="1"/>
  <c r="IE58" i="1"/>
  <c r="HW61" i="1"/>
  <c r="HW73" i="1"/>
  <c r="HO52" i="1"/>
  <c r="HO85" i="1"/>
  <c r="HO71" i="1"/>
  <c r="HO70" i="1"/>
  <c r="HO55" i="1"/>
  <c r="HO84" i="1"/>
  <c r="HO75" i="1"/>
  <c r="HO72" i="1"/>
  <c r="HO54" i="1"/>
  <c r="HO81" i="1"/>
  <c r="HO73" i="1"/>
  <c r="HO68" i="1"/>
  <c r="HO53" i="1"/>
  <c r="HO83" i="1"/>
  <c r="HO67" i="1"/>
  <c r="HO74" i="1"/>
  <c r="HO60" i="1"/>
  <c r="HO86" i="1"/>
  <c r="HO65" i="1"/>
  <c r="HO57" i="1"/>
  <c r="HO87" i="1"/>
  <c r="HO63" i="1"/>
  <c r="HO58" i="1"/>
  <c r="HO79" i="1"/>
  <c r="HO61" i="1"/>
  <c r="HO56" i="1"/>
  <c r="HG52" i="1"/>
  <c r="HG87" i="1"/>
  <c r="HG77" i="1"/>
  <c r="HG63" i="1"/>
  <c r="HG57" i="1"/>
  <c r="HG54" i="1"/>
  <c r="HG79" i="1"/>
  <c r="HG83" i="1"/>
  <c r="HG70" i="1"/>
  <c r="HG56" i="1"/>
  <c r="HG85" i="1"/>
  <c r="HG71" i="1"/>
  <c r="HG68" i="1"/>
  <c r="HG64" i="1"/>
  <c r="HG82" i="1"/>
  <c r="HG67" i="1"/>
  <c r="HG78" i="1"/>
  <c r="HG66" i="1"/>
  <c r="HG75" i="1"/>
  <c r="HG59" i="1"/>
  <c r="HG73" i="1"/>
  <c r="HG55" i="1"/>
  <c r="GY52" i="1"/>
  <c r="GY77" i="1"/>
  <c r="GY68" i="1"/>
  <c r="GY74" i="1"/>
  <c r="GY86" i="1"/>
  <c r="GY81" i="1"/>
  <c r="GY70" i="1"/>
  <c r="GY71" i="1"/>
  <c r="GY61" i="1"/>
  <c r="GY79" i="1"/>
  <c r="GY66" i="1"/>
  <c r="GY53" i="1"/>
  <c r="GY69" i="1"/>
  <c r="GY87" i="1"/>
  <c r="GY76" i="1"/>
  <c r="GY73" i="1"/>
  <c r="GY85" i="1"/>
  <c r="GY75" i="1"/>
  <c r="GY88" i="1"/>
  <c r="GY83" i="1"/>
  <c r="GY64" i="1"/>
  <c r="GY67" i="1"/>
  <c r="GQ52" i="1"/>
  <c r="GQ83" i="1"/>
  <c r="GQ74" i="1"/>
  <c r="GQ58" i="1"/>
  <c r="GQ72" i="1"/>
  <c r="GQ53" i="1"/>
  <c r="GQ81" i="1"/>
  <c r="GQ66" i="1"/>
  <c r="GQ55" i="1"/>
  <c r="GQ57" i="1"/>
  <c r="GQ79" i="1"/>
  <c r="GQ64" i="1"/>
  <c r="GQ78" i="1"/>
  <c r="GQ59" i="1"/>
  <c r="GQ87" i="1"/>
  <c r="GQ70" i="1"/>
  <c r="GQ75" i="1"/>
  <c r="GQ85" i="1"/>
  <c r="GQ68" i="1"/>
  <c r="GQ69" i="1"/>
  <c r="GQ86" i="1"/>
  <c r="GQ62" i="1"/>
  <c r="GQ65" i="1"/>
  <c r="GI52" i="1"/>
  <c r="GI88" i="1"/>
  <c r="GI66" i="1"/>
  <c r="GI84" i="1"/>
  <c r="GI53" i="1"/>
  <c r="GI77" i="1"/>
  <c r="GI64" i="1"/>
  <c r="GI71" i="1"/>
  <c r="GI61" i="1"/>
  <c r="GI75" i="1"/>
  <c r="GI62" i="1"/>
  <c r="GI57" i="1"/>
  <c r="GI65" i="1"/>
  <c r="GI85" i="1"/>
  <c r="GI70" i="1"/>
  <c r="GI74" i="1"/>
  <c r="GI83" i="1"/>
  <c r="GI68" i="1"/>
  <c r="GI67" i="1"/>
  <c r="GI81" i="1"/>
  <c r="GI60" i="1"/>
  <c r="GI63" i="1"/>
  <c r="GA57" i="1"/>
  <c r="GA83" i="1"/>
  <c r="GA71" i="1"/>
  <c r="GA60" i="1"/>
  <c r="GA69" i="1"/>
  <c r="GA63" i="1"/>
  <c r="GA79" i="1"/>
  <c r="GA66" i="1"/>
  <c r="GA59" i="1"/>
  <c r="GA67" i="1"/>
  <c r="GA77" i="1"/>
  <c r="GA64" i="1"/>
  <c r="GA82" i="1"/>
  <c r="GA85" i="1"/>
  <c r="GA70" i="1"/>
  <c r="GA65" i="1"/>
  <c r="GA84" i="1"/>
  <c r="GA68" i="1"/>
  <c r="GA61" i="1"/>
  <c r="GA88" i="1"/>
  <c r="GA62" i="1"/>
  <c r="GA53" i="1"/>
  <c r="FK52" i="1"/>
  <c r="FK77" i="1"/>
  <c r="FK62" i="1"/>
  <c r="FK82" i="1"/>
  <c r="FK58" i="1"/>
  <c r="FK69" i="1"/>
  <c r="FK72" i="1"/>
  <c r="FK87" i="1"/>
  <c r="FK74" i="1"/>
  <c r="FK56" i="1"/>
  <c r="FK65" i="1"/>
  <c r="FK63" i="1"/>
  <c r="FK88" i="1"/>
  <c r="FK64" i="1"/>
  <c r="FK61" i="1"/>
  <c r="FK84" i="1"/>
  <c r="FK60" i="1"/>
  <c r="FK59" i="1"/>
  <c r="FK81" i="1"/>
  <c r="FK54" i="1"/>
  <c r="FK76" i="1"/>
  <c r="FC52" i="1"/>
  <c r="FC79" i="1"/>
  <c r="FC68" i="1"/>
  <c r="FC78" i="1"/>
  <c r="FC55" i="1"/>
  <c r="FC77" i="1"/>
  <c r="FC66" i="1"/>
  <c r="FC80" i="1"/>
  <c r="FC59" i="1"/>
  <c r="FC85" i="1"/>
  <c r="FC75" i="1"/>
  <c r="FC72" i="1"/>
  <c r="FC69" i="1"/>
  <c r="FC83" i="1"/>
  <c r="FC70" i="1"/>
  <c r="FC67" i="1"/>
  <c r="FC71" i="1"/>
  <c r="FC86" i="1"/>
  <c r="FC64" i="1"/>
  <c r="FC63" i="1"/>
  <c r="FC74" i="1"/>
  <c r="EU52" i="1"/>
  <c r="EU85" i="1"/>
  <c r="EU86" i="1"/>
  <c r="EU60" i="1"/>
  <c r="EU71" i="1"/>
  <c r="EU63" i="1"/>
  <c r="EU83" i="1"/>
  <c r="EU76" i="1"/>
  <c r="EU58" i="1"/>
  <c r="EU69" i="1"/>
  <c r="EU67" i="1"/>
  <c r="EU78" i="1"/>
  <c r="EU56" i="1"/>
  <c r="EU53" i="1"/>
  <c r="EU75" i="1"/>
  <c r="EU54" i="1"/>
  <c r="EU55" i="1"/>
  <c r="EU80" i="1"/>
  <c r="EU84" i="1"/>
  <c r="EU57" i="1"/>
  <c r="EM52" i="1"/>
  <c r="EM79" i="1"/>
  <c r="EM66" i="1"/>
  <c r="EM72" i="1"/>
  <c r="EM88" i="1"/>
  <c r="EM77" i="1"/>
  <c r="EM64" i="1"/>
  <c r="EM71" i="1"/>
  <c r="EM76" i="1"/>
  <c r="EM84" i="1"/>
  <c r="EM62" i="1"/>
  <c r="EM73" i="1"/>
  <c r="EM57" i="1"/>
  <c r="EM81" i="1"/>
  <c r="EM60" i="1"/>
  <c r="EM67" i="1"/>
  <c r="EM86" i="1"/>
  <c r="EM58" i="1"/>
  <c r="EM63" i="1"/>
  <c r="EE52" i="1"/>
  <c r="EE85" i="1"/>
  <c r="EE82" i="1"/>
  <c r="EE70" i="1"/>
  <c r="EE83" i="1"/>
  <c r="EE75" i="1"/>
  <c r="EE68" i="1"/>
  <c r="EE73" i="1"/>
  <c r="EE67" i="1"/>
  <c r="EE74" i="1"/>
  <c r="EE62" i="1"/>
  <c r="EE61" i="1"/>
  <c r="EE87" i="1"/>
  <c r="EE80" i="1"/>
  <c r="EE60" i="1"/>
  <c r="EE57" i="1"/>
  <c r="EE86" i="1"/>
  <c r="EE78" i="1"/>
  <c r="EE58" i="1"/>
  <c r="EE63" i="1"/>
  <c r="DW75" i="1"/>
  <c r="DW60" i="1"/>
  <c r="DW57" i="1"/>
  <c r="DW69" i="1"/>
  <c r="DW81" i="1"/>
  <c r="DW64" i="1"/>
  <c r="DW72" i="1"/>
  <c r="DW55" i="1"/>
  <c r="DW79" i="1"/>
  <c r="DW62" i="1"/>
  <c r="DW74" i="1"/>
  <c r="DW65" i="1"/>
  <c r="DW77" i="1"/>
  <c r="DW58" i="1"/>
  <c r="DW67" i="1"/>
  <c r="DW80" i="1"/>
  <c r="DO83" i="1"/>
  <c r="DO72" i="1"/>
  <c r="DO62" i="1"/>
  <c r="DO59" i="1"/>
  <c r="DO67" i="1"/>
  <c r="DO88" i="1"/>
  <c r="DO76" i="1"/>
  <c r="DO54" i="1"/>
  <c r="DO73" i="1"/>
  <c r="DO81" i="1"/>
  <c r="DO70" i="1"/>
  <c r="DO82" i="1"/>
  <c r="DO55" i="1"/>
  <c r="DO79" i="1"/>
  <c r="DO68" i="1"/>
  <c r="DO75" i="1"/>
  <c r="DO57" i="1"/>
  <c r="DG79" i="1"/>
  <c r="DG66" i="1"/>
  <c r="DG53" i="1"/>
  <c r="DG82" i="1"/>
  <c r="DG86" i="1"/>
  <c r="DG68" i="1"/>
  <c r="DG67" i="1"/>
  <c r="DG72" i="1"/>
  <c r="DG81" i="1"/>
  <c r="DG64" i="1"/>
  <c r="DG63" i="1"/>
  <c r="DG61" i="1"/>
  <c r="DG77" i="1"/>
  <c r="DG62" i="1"/>
  <c r="DG57" i="1"/>
  <c r="DG69" i="1"/>
  <c r="CY60" i="1"/>
  <c r="CY55" i="1"/>
  <c r="CY67" i="1"/>
  <c r="CY53" i="1"/>
  <c r="CY57" i="1"/>
  <c r="CY59" i="1"/>
  <c r="CY61" i="1"/>
  <c r="CY88" i="1"/>
  <c r="CY75" i="1"/>
  <c r="CY70" i="1"/>
  <c r="CY65" i="1"/>
  <c r="CY81" i="1"/>
  <c r="CY82" i="1"/>
  <c r="CY79" i="1"/>
  <c r="CY76" i="1"/>
  <c r="CY77" i="1"/>
  <c r="CY74" i="1"/>
  <c r="CQ67" i="1"/>
  <c r="CQ55" i="1"/>
  <c r="CQ61" i="1"/>
  <c r="CQ59" i="1"/>
  <c r="CQ65" i="1"/>
  <c r="CQ63" i="1"/>
  <c r="CQ77" i="1"/>
  <c r="CQ78" i="1"/>
  <c r="CQ83" i="1"/>
  <c r="CQ80" i="1"/>
  <c r="CQ81" i="1"/>
  <c r="CQ84" i="1"/>
  <c r="CQ53" i="1"/>
  <c r="CQ79" i="1"/>
  <c r="CQ76" i="1"/>
  <c r="CI67" i="1"/>
  <c r="CI61" i="1"/>
  <c r="CI53" i="1"/>
  <c r="CI59" i="1"/>
  <c r="CI65" i="1"/>
  <c r="CI60" i="1"/>
  <c r="CI63" i="1"/>
  <c r="CI85" i="1"/>
  <c r="CI73" i="1"/>
  <c r="CI70" i="1"/>
  <c r="CI55" i="1"/>
  <c r="CI87" i="1"/>
  <c r="CI71" i="1"/>
  <c r="CI83" i="1"/>
  <c r="CI69" i="1"/>
  <c r="CI81" i="1"/>
  <c r="CI82" i="1"/>
  <c r="CI84" i="1"/>
  <c r="CA64" i="1"/>
  <c r="CA54" i="1"/>
  <c r="CA53" i="1"/>
  <c r="CA66" i="1"/>
  <c r="CA57" i="1"/>
  <c r="CA63" i="1"/>
  <c r="CA59" i="1"/>
  <c r="CA61" i="1"/>
  <c r="CA77" i="1"/>
  <c r="CA76" i="1"/>
  <c r="CA88" i="1"/>
  <c r="CA73" i="1"/>
  <c r="CA68" i="1"/>
  <c r="CA65" i="1"/>
  <c r="CA87" i="1"/>
  <c r="CA71" i="1"/>
  <c r="CA78" i="1"/>
  <c r="CA85" i="1"/>
  <c r="CA69" i="1"/>
  <c r="CA80" i="1"/>
  <c r="BS67" i="1"/>
  <c r="BS54" i="1"/>
  <c r="BS59" i="1"/>
  <c r="BS65" i="1"/>
  <c r="BS57" i="1"/>
  <c r="BS63" i="1"/>
  <c r="BS87" i="1"/>
  <c r="BS73" i="1"/>
  <c r="BS72" i="1"/>
  <c r="BS62" i="1"/>
  <c r="BS55" i="1"/>
  <c r="BS77" i="1"/>
  <c r="BS76" i="1"/>
  <c r="BS53" i="1"/>
  <c r="BS86" i="1"/>
  <c r="BS74" i="1"/>
  <c r="BS75" i="1"/>
  <c r="BS70" i="1"/>
  <c r="BK67" i="1"/>
  <c r="BK59" i="1"/>
  <c r="BK65" i="1"/>
  <c r="BK56" i="1"/>
  <c r="BK55" i="1"/>
  <c r="BK62" i="1"/>
  <c r="BK53" i="1"/>
  <c r="BK81" i="1"/>
  <c r="BK69" i="1"/>
  <c r="BK78" i="1"/>
  <c r="BK79" i="1"/>
  <c r="BK82" i="1"/>
  <c r="BK63" i="1"/>
  <c r="BK77" i="1"/>
  <c r="BK76" i="1"/>
  <c r="BC67" i="1"/>
  <c r="BC64" i="1"/>
  <c r="BC57" i="1"/>
  <c r="BC63" i="1"/>
  <c r="BC55" i="1"/>
  <c r="BC61" i="1"/>
  <c r="BC65" i="1"/>
  <c r="BC53" i="1"/>
  <c r="BC80" i="1"/>
  <c r="BC74" i="1"/>
  <c r="BC88" i="1"/>
  <c r="BC87" i="1"/>
  <c r="BC75" i="1"/>
  <c r="BC72" i="1"/>
  <c r="BC85" i="1"/>
  <c r="AU67" i="1"/>
  <c r="AU57" i="1"/>
  <c r="AU63" i="1"/>
  <c r="AU58" i="1"/>
  <c r="AU61" i="1"/>
  <c r="AU53" i="1"/>
  <c r="AU65" i="1"/>
  <c r="AU55" i="1"/>
  <c r="AU81" i="1"/>
  <c r="AU69" i="1"/>
  <c r="AU79" i="1"/>
  <c r="AU78" i="1"/>
  <c r="AM67" i="1"/>
  <c r="AM55" i="1"/>
  <c r="AM66" i="1"/>
  <c r="AM53" i="1"/>
  <c r="AM57" i="1"/>
  <c r="AM65" i="1"/>
  <c r="AM87" i="1"/>
  <c r="AM84" i="1"/>
  <c r="AM72" i="1"/>
  <c r="AM63" i="1"/>
  <c r="AM85" i="1"/>
  <c r="AM75" i="1"/>
  <c r="AM70" i="1"/>
  <c r="AM61" i="1"/>
  <c r="AE67" i="1"/>
  <c r="AE55" i="1"/>
  <c r="AE61" i="1"/>
  <c r="AE66" i="1"/>
  <c r="AE59" i="1"/>
  <c r="AE65" i="1"/>
  <c r="AE57" i="1"/>
  <c r="AE53" i="1"/>
  <c r="AE63" i="1"/>
  <c r="AE77" i="1"/>
  <c r="AE78" i="1"/>
  <c r="AE86" i="1"/>
  <c r="AE76" i="1"/>
  <c r="GI86" i="1"/>
  <c r="GQ61" i="1"/>
  <c r="GQ82" i="1"/>
  <c r="GY54" i="1"/>
  <c r="GY82" i="1"/>
  <c r="HG74" i="1"/>
  <c r="HG88" i="1"/>
  <c r="HO78" i="1"/>
  <c r="IE66" i="1"/>
  <c r="IE81" i="1"/>
  <c r="IM71" i="1"/>
  <c r="IU54" i="1"/>
  <c r="IU81" i="1"/>
  <c r="JC69" i="1"/>
  <c r="JK53" i="1"/>
  <c r="JK77" i="1"/>
  <c r="JS74" i="1"/>
  <c r="KA58" i="1"/>
  <c r="KA85" i="1"/>
  <c r="KI66" i="1"/>
  <c r="KQ54" i="1"/>
  <c r="KQ73" i="1"/>
  <c r="BK61" i="1"/>
  <c r="BD71" i="1"/>
  <c r="BD70" i="1"/>
  <c r="GJ54" i="1"/>
  <c r="BC59" i="1"/>
  <c r="CI57" i="1"/>
  <c r="AU59" i="1"/>
  <c r="BK57" i="1"/>
  <c r="Y58" i="1"/>
  <c r="Y60" i="1"/>
  <c r="Y62" i="1"/>
  <c r="Y73" i="1"/>
  <c r="Y81" i="1"/>
  <c r="Y74" i="1"/>
  <c r="Y79" i="1"/>
  <c r="Y72" i="1"/>
  <c r="Y54" i="1"/>
  <c r="Y56" i="1"/>
  <c r="Y68" i="1"/>
  <c r="Y86" i="1"/>
  <c r="Y66" i="1"/>
  <c r="Y88" i="1"/>
  <c r="Y84" i="1"/>
  <c r="Q58" i="1"/>
  <c r="Q79" i="1"/>
  <c r="Q72" i="1"/>
  <c r="Q75" i="1"/>
  <c r="Q56" i="1"/>
  <c r="Q77" i="1"/>
  <c r="Q70" i="1"/>
  <c r="Q88" i="1"/>
  <c r="Q84" i="1"/>
  <c r="Q87" i="1"/>
  <c r="Q82" i="1"/>
  <c r="GZ56" i="1"/>
  <c r="AI76" i="1"/>
  <c r="CU76" i="1"/>
  <c r="HK83" i="1"/>
  <c r="HS84" i="1"/>
  <c r="II65" i="1"/>
  <c r="IQ75" i="1"/>
  <c r="IY65" i="1"/>
  <c r="JW83" i="1"/>
  <c r="IF74" i="1"/>
  <c r="JL56" i="1"/>
  <c r="AN67" i="1"/>
  <c r="CB74" i="1"/>
  <c r="KJ78" i="1"/>
  <c r="BM54" i="1"/>
  <c r="HK58" i="1"/>
  <c r="HS65" i="1"/>
  <c r="IA57" i="1"/>
  <c r="II72" i="1"/>
  <c r="IQ82" i="1"/>
  <c r="IY79" i="1"/>
  <c r="JW63" i="1"/>
  <c r="EF71" i="1"/>
  <c r="EV80" i="1"/>
  <c r="FL65" i="1"/>
  <c r="BD65" i="1"/>
  <c r="CB61" i="1"/>
  <c r="CB57" i="1"/>
  <c r="BL53" i="1"/>
  <c r="BD83" i="1"/>
  <c r="CR69" i="1"/>
  <c r="EN58" i="1"/>
  <c r="EV86" i="1"/>
  <c r="FL80" i="1"/>
  <c r="GJ76" i="1"/>
  <c r="GZ87" i="1"/>
  <c r="IN67" i="1"/>
  <c r="KR65" i="1"/>
  <c r="BD61" i="1"/>
  <c r="BD57" i="1"/>
  <c r="AF53" i="1"/>
  <c r="BL69" i="1"/>
  <c r="EN56" i="1"/>
  <c r="FD59" i="1"/>
  <c r="FL77" i="1"/>
  <c r="GJ78" i="1"/>
  <c r="HH63" i="1"/>
  <c r="IN70" i="1"/>
  <c r="JT55" i="1"/>
  <c r="BL52" i="1"/>
  <c r="AN80" i="1"/>
  <c r="BL77" i="1"/>
  <c r="DH81" i="1"/>
  <c r="EN76" i="1"/>
  <c r="FD63" i="1"/>
  <c r="GB58" i="1"/>
  <c r="GJ86" i="1"/>
  <c r="HH80" i="1"/>
  <c r="IV61" i="1"/>
  <c r="JT84" i="1"/>
  <c r="BD63" i="1"/>
  <c r="BL83" i="1"/>
  <c r="FD64" i="1"/>
  <c r="GB57" i="1"/>
  <c r="GR53" i="1"/>
  <c r="JT83" i="1"/>
  <c r="BT55" i="1"/>
  <c r="AV70" i="1"/>
  <c r="BT80" i="1"/>
  <c r="DX56" i="1"/>
  <c r="EV55" i="1"/>
  <c r="FD79" i="1"/>
  <c r="GB80" i="1"/>
  <c r="GR76" i="1"/>
  <c r="HX69" i="1"/>
  <c r="JD67" i="1"/>
  <c r="KB76" i="1"/>
  <c r="KN63" i="1"/>
  <c r="BD59" i="1"/>
  <c r="AV55" i="1"/>
  <c r="EV61" i="1"/>
  <c r="HX77" i="1"/>
  <c r="JD57" i="1"/>
  <c r="BL67" i="1"/>
  <c r="EF68" i="1"/>
  <c r="EV66" i="1"/>
  <c r="FL64" i="1"/>
  <c r="GJ57" i="1"/>
  <c r="GZ59" i="1"/>
  <c r="JD85" i="1"/>
  <c r="KJ65" i="1"/>
  <c r="KX86" i="1"/>
  <c r="KX69" i="1"/>
  <c r="KX53" i="1"/>
  <c r="KX87" i="1"/>
  <c r="KX67" i="1"/>
  <c r="KX74" i="1"/>
  <c r="KX85" i="1"/>
  <c r="KX70" i="1"/>
  <c r="KX65" i="1"/>
  <c r="KX83" i="1"/>
  <c r="KX78" i="1"/>
  <c r="KX58" i="1"/>
  <c r="KP82" i="1"/>
  <c r="KP71" i="1"/>
  <c r="KP66" i="1"/>
  <c r="KP58" i="1"/>
  <c r="KP85" i="1"/>
  <c r="KP69" i="1"/>
  <c r="KP59" i="1"/>
  <c r="KP64" i="1"/>
  <c r="KP81" i="1"/>
  <c r="KP67" i="1"/>
  <c r="KP57" i="1"/>
  <c r="KP79" i="1"/>
  <c r="KP72" i="1"/>
  <c r="KP53" i="1"/>
  <c r="KH88" i="1"/>
  <c r="KH81" i="1"/>
  <c r="KH69" i="1"/>
  <c r="KH59" i="1"/>
  <c r="KH58" i="1"/>
  <c r="KH79" i="1"/>
  <c r="KH67" i="1"/>
  <c r="KH57" i="1"/>
  <c r="KH65" i="1"/>
  <c r="KH86" i="1"/>
  <c r="KH77" i="1"/>
  <c r="KH74" i="1"/>
  <c r="KH55" i="1"/>
  <c r="KH60" i="1"/>
  <c r="KH84" i="1"/>
  <c r="KH80" i="1"/>
  <c r="KH76" i="1"/>
  <c r="KH53" i="1"/>
  <c r="KH56" i="1"/>
  <c r="JZ82" i="1"/>
  <c r="JZ75" i="1"/>
  <c r="JZ68" i="1"/>
  <c r="JZ55" i="1"/>
  <c r="JZ54" i="1"/>
  <c r="JZ87" i="1"/>
  <c r="JZ73" i="1"/>
  <c r="JZ63" i="1"/>
  <c r="JZ53" i="1"/>
  <c r="JZ85" i="1"/>
  <c r="JZ78" i="1"/>
  <c r="JZ65" i="1"/>
  <c r="JZ72" i="1"/>
  <c r="JZ83" i="1"/>
  <c r="JZ71" i="1"/>
  <c r="JZ76" i="1"/>
  <c r="JZ60" i="1"/>
  <c r="JR81" i="1"/>
  <c r="JR69" i="1"/>
  <c r="JR76" i="1"/>
  <c r="JR66" i="1"/>
  <c r="JR88" i="1"/>
  <c r="JR79" i="1"/>
  <c r="JR67" i="1"/>
  <c r="JR61" i="1"/>
  <c r="JR64" i="1"/>
  <c r="JR86" i="1"/>
  <c r="JR77" i="1"/>
  <c r="JR74" i="1"/>
  <c r="JR59" i="1"/>
  <c r="JR63" i="1"/>
  <c r="JR84" i="1"/>
  <c r="JR75" i="1"/>
  <c r="JR70" i="1"/>
  <c r="JR57" i="1"/>
  <c r="JR60" i="1"/>
  <c r="JJ82" i="1"/>
  <c r="JJ75" i="1"/>
  <c r="JJ70" i="1"/>
  <c r="JJ57" i="1"/>
  <c r="JJ53" i="1"/>
  <c r="JJ87" i="1"/>
  <c r="JJ73" i="1"/>
  <c r="JJ74" i="1"/>
  <c r="JJ55" i="1"/>
  <c r="JJ85" i="1"/>
  <c r="JJ76" i="1"/>
  <c r="JJ66" i="1"/>
  <c r="JJ68" i="1"/>
  <c r="JJ83" i="1"/>
  <c r="JJ80" i="1"/>
  <c r="JJ65" i="1"/>
  <c r="JJ62" i="1"/>
  <c r="JB81" i="1"/>
  <c r="JB71" i="1"/>
  <c r="JB62" i="1"/>
  <c r="JB60" i="1"/>
  <c r="JB88" i="1"/>
  <c r="JB79" i="1"/>
  <c r="JB69" i="1"/>
  <c r="JB61" i="1"/>
  <c r="JB54" i="1"/>
  <c r="JB86" i="1"/>
  <c r="JB80" i="1"/>
  <c r="JB74" i="1"/>
  <c r="JB59" i="1"/>
  <c r="JB66" i="1"/>
  <c r="JB84" i="1"/>
  <c r="JB77" i="1"/>
  <c r="JB72" i="1"/>
  <c r="JB57" i="1"/>
  <c r="JB56" i="1"/>
  <c r="IT82" i="1"/>
  <c r="IT75" i="1"/>
  <c r="IT63" i="1"/>
  <c r="IT59" i="1"/>
  <c r="IT53" i="1"/>
  <c r="IT87" i="1"/>
  <c r="IT73" i="1"/>
  <c r="IT62" i="1"/>
  <c r="IT57" i="1"/>
  <c r="IT85" i="1"/>
  <c r="IT78" i="1"/>
  <c r="IT61" i="1"/>
  <c r="IT55" i="1"/>
  <c r="IT83" i="1"/>
  <c r="IT71" i="1"/>
  <c r="IT74" i="1"/>
  <c r="IT72" i="1"/>
  <c r="IL81" i="1"/>
  <c r="IL69" i="1"/>
  <c r="IL59" i="1"/>
  <c r="IL61" i="1"/>
  <c r="IL88" i="1"/>
  <c r="IL79" i="1"/>
  <c r="IL74" i="1"/>
  <c r="IL86" i="1"/>
  <c r="IL78" i="1"/>
  <c r="IL76" i="1"/>
  <c r="IL84" i="1"/>
  <c r="IL77" i="1"/>
  <c r="IL70" i="1"/>
  <c r="IL67" i="1"/>
  <c r="IL53" i="1"/>
  <c r="ID82" i="1"/>
  <c r="ID73" i="1"/>
  <c r="ID63" i="1"/>
  <c r="ID55" i="1"/>
  <c r="ID61" i="1"/>
  <c r="ID83" i="1"/>
  <c r="ID69" i="1"/>
  <c r="ID67" i="1"/>
  <c r="ID60" i="1"/>
  <c r="HV79" i="1"/>
  <c r="HV69" i="1"/>
  <c r="HV64" i="1"/>
  <c r="HV66" i="1"/>
  <c r="HV84" i="1"/>
  <c r="HV77" i="1"/>
  <c r="HV72" i="1"/>
  <c r="HV55" i="1"/>
  <c r="HV54" i="1"/>
  <c r="HN87" i="1"/>
  <c r="HN77" i="1"/>
  <c r="HN64" i="1"/>
  <c r="HN55" i="1"/>
  <c r="HN61" i="1"/>
  <c r="HN81" i="1"/>
  <c r="HN71" i="1"/>
  <c r="HN62" i="1"/>
  <c r="HN60" i="1"/>
  <c r="HF79" i="1"/>
  <c r="HF69" i="1"/>
  <c r="HF61" i="1"/>
  <c r="HF67" i="1"/>
  <c r="HF84" i="1"/>
  <c r="HF75" i="1"/>
  <c r="HF76" i="1"/>
  <c r="HF55" i="1"/>
  <c r="HF53" i="1"/>
  <c r="GX84" i="1"/>
  <c r="GX77" i="1"/>
  <c r="GX71" i="1"/>
  <c r="GX69" i="1"/>
  <c r="GX57" i="1"/>
  <c r="GX76" i="1"/>
  <c r="GX68" i="1"/>
  <c r="GX85" i="1"/>
  <c r="GX53" i="1"/>
  <c r="GP82" i="1"/>
  <c r="GP80" i="1"/>
  <c r="GP76" i="1"/>
  <c r="GP65" i="1"/>
  <c r="GP86" i="1"/>
  <c r="GP68" i="1"/>
  <c r="GP74" i="1"/>
  <c r="GP83" i="1"/>
  <c r="GP61" i="1"/>
  <c r="GH80" i="1"/>
  <c r="GH76" i="1"/>
  <c r="GH60" i="1"/>
  <c r="GH72" i="1"/>
  <c r="GH57" i="1"/>
  <c r="GH83" i="1"/>
  <c r="GH70" i="1"/>
  <c r="GH58" i="1"/>
  <c r="GH61" i="1"/>
  <c r="FZ79" i="1"/>
  <c r="FZ62" i="1"/>
  <c r="FZ71" i="1"/>
  <c r="FZ59" i="1"/>
  <c r="FZ84" i="1"/>
  <c r="FZ72" i="1"/>
  <c r="FZ81" i="1"/>
  <c r="FZ74" i="1"/>
  <c r="FZ53" i="1"/>
  <c r="FR82" i="1"/>
  <c r="FR77" i="1"/>
  <c r="FR60" i="1"/>
  <c r="FR73" i="1"/>
  <c r="FR59" i="1"/>
  <c r="FR76" i="1"/>
  <c r="FR70" i="1"/>
  <c r="FR72" i="1"/>
  <c r="FR54" i="1"/>
  <c r="FJ76" i="1"/>
  <c r="FJ85" i="1"/>
  <c r="FJ83" i="1"/>
  <c r="FJ68" i="1"/>
  <c r="FJ57" i="1"/>
  <c r="DF53" i="1"/>
  <c r="DF65" i="1"/>
  <c r="CX59" i="1"/>
  <c r="CX61" i="1"/>
  <c r="CP67" i="1"/>
  <c r="CP53" i="1"/>
  <c r="CP57" i="1"/>
  <c r="CH55" i="1"/>
  <c r="CH63" i="1"/>
  <c r="CH65" i="1"/>
  <c r="BZ61" i="1"/>
  <c r="BZ68" i="1"/>
  <c r="BZ59" i="1"/>
  <c r="KH62" i="1"/>
  <c r="KH85" i="1"/>
  <c r="KP68" i="1"/>
  <c r="KP86" i="1"/>
  <c r="KX80" i="1"/>
  <c r="BR57" i="1"/>
  <c r="AK75" i="1"/>
  <c r="HD70" i="1"/>
  <c r="JX60" i="1"/>
  <c r="CI58" i="1"/>
  <c r="HD77" i="1"/>
  <c r="AU62" i="1"/>
  <c r="AM58" i="1"/>
  <c r="GN55" i="1"/>
  <c r="HD83" i="1"/>
  <c r="CQ64" i="1"/>
  <c r="CQ60" i="1"/>
  <c r="GA52" i="1"/>
  <c r="HD61" i="1"/>
  <c r="IJ64" i="1"/>
  <c r="AE68" i="1"/>
  <c r="AU64" i="1"/>
  <c r="BS60" i="1"/>
  <c r="BC56" i="1"/>
  <c r="KN80" i="1"/>
  <c r="HD69" i="1"/>
  <c r="CQ66" i="1"/>
  <c r="AE64" i="1"/>
  <c r="AE60" i="1"/>
  <c r="AM56" i="1"/>
  <c r="JX53" i="1"/>
  <c r="CY58" i="1"/>
  <c r="KR52" i="1"/>
  <c r="KR86" i="1"/>
  <c r="KR72" i="1"/>
  <c r="KR66" i="1"/>
  <c r="KR58" i="1"/>
  <c r="KR87" i="1"/>
  <c r="KR84" i="1"/>
  <c r="KR73" i="1"/>
  <c r="KR59" i="1"/>
  <c r="KR55" i="1"/>
  <c r="KR85" i="1"/>
  <c r="KR82" i="1"/>
  <c r="KR68" i="1"/>
  <c r="KR57" i="1"/>
  <c r="KR61" i="1"/>
  <c r="KR83" i="1"/>
  <c r="KR80" i="1"/>
  <c r="KR64" i="1"/>
  <c r="KR69" i="1"/>
  <c r="KR54" i="1"/>
  <c r="KR77" i="1"/>
  <c r="KR71" i="1"/>
  <c r="KR78" i="1"/>
  <c r="KR60" i="1"/>
  <c r="KR75" i="1"/>
  <c r="KR56" i="1"/>
  <c r="KR76" i="1"/>
  <c r="KR53" i="1"/>
  <c r="KB52" i="1"/>
  <c r="KB88" i="1"/>
  <c r="KB72" i="1"/>
  <c r="KB66" i="1"/>
  <c r="KB54" i="1"/>
  <c r="KB87" i="1"/>
  <c r="KB86" i="1"/>
  <c r="KB73" i="1"/>
  <c r="KB59" i="1"/>
  <c r="KB64" i="1"/>
  <c r="KB85" i="1"/>
  <c r="KB82" i="1"/>
  <c r="KB68" i="1"/>
  <c r="KB57" i="1"/>
  <c r="KB58" i="1"/>
  <c r="KB83" i="1"/>
  <c r="KB80" i="1"/>
  <c r="KB67" i="1"/>
  <c r="KB69" i="1"/>
  <c r="KB53" i="1"/>
  <c r="KB74" i="1"/>
  <c r="KB55" i="1"/>
  <c r="KB84" i="1"/>
  <c r="KB63" i="1"/>
  <c r="KB71" i="1"/>
  <c r="KB81" i="1"/>
  <c r="KB65" i="1"/>
  <c r="KB79" i="1"/>
  <c r="KB62" i="1"/>
  <c r="JL52" i="1"/>
  <c r="JL88" i="1"/>
  <c r="JL72" i="1"/>
  <c r="JL69" i="1"/>
  <c r="JL53" i="1"/>
  <c r="JL87" i="1"/>
  <c r="JL82" i="1"/>
  <c r="JL73" i="1"/>
  <c r="JL63" i="1"/>
  <c r="JL58" i="1"/>
  <c r="JL85" i="1"/>
  <c r="JL80" i="1"/>
  <c r="JL68" i="1"/>
  <c r="JL61" i="1"/>
  <c r="JL54" i="1"/>
  <c r="JL83" i="1"/>
  <c r="JL78" i="1"/>
  <c r="JL66" i="1"/>
  <c r="JL59" i="1"/>
  <c r="JL55" i="1"/>
  <c r="JL77" i="1"/>
  <c r="JL64" i="1"/>
  <c r="JL86" i="1"/>
  <c r="JL57" i="1"/>
  <c r="JL75" i="1"/>
  <c r="JL71" i="1"/>
  <c r="JL76" i="1"/>
  <c r="JL60" i="1"/>
  <c r="IV52" i="1"/>
  <c r="IV80" i="1"/>
  <c r="IV78" i="1"/>
  <c r="IV59" i="1"/>
  <c r="IV54" i="1"/>
  <c r="IV87" i="1"/>
  <c r="IV88" i="1"/>
  <c r="IV73" i="1"/>
  <c r="IV57" i="1"/>
  <c r="IV53" i="1"/>
  <c r="IV85" i="1"/>
  <c r="IV77" i="1"/>
  <c r="IV70" i="1"/>
  <c r="IV64" i="1"/>
  <c r="IV63" i="1"/>
  <c r="IV83" i="1"/>
  <c r="IV75" i="1"/>
  <c r="IV68" i="1"/>
  <c r="IV60" i="1"/>
  <c r="IV62" i="1"/>
  <c r="IV72" i="1"/>
  <c r="IV56" i="1"/>
  <c r="IV84" i="1"/>
  <c r="IV71" i="1"/>
  <c r="IV58" i="1"/>
  <c r="IV81" i="1"/>
  <c r="IV66" i="1"/>
  <c r="IV79" i="1"/>
  <c r="IV67" i="1"/>
  <c r="IF52" i="1"/>
  <c r="IF86" i="1"/>
  <c r="IF73" i="1"/>
  <c r="IF59" i="1"/>
  <c r="IF53" i="1"/>
  <c r="IF87" i="1"/>
  <c r="IF80" i="1"/>
  <c r="IF68" i="1"/>
  <c r="IF57" i="1"/>
  <c r="IF58" i="1"/>
  <c r="IF85" i="1"/>
  <c r="IF77" i="1"/>
  <c r="IF64" i="1"/>
  <c r="IF62" i="1"/>
  <c r="IF56" i="1"/>
  <c r="IF83" i="1"/>
  <c r="IF75" i="1"/>
  <c r="IF63" i="1"/>
  <c r="IF71" i="1"/>
  <c r="IF54" i="1"/>
  <c r="IF79" i="1"/>
  <c r="IF67" i="1"/>
  <c r="IF78" i="1"/>
  <c r="IF65" i="1"/>
  <c r="IF82" i="1"/>
  <c r="IF69" i="1"/>
  <c r="IF76" i="1"/>
  <c r="IF61" i="1"/>
  <c r="HH52" i="1"/>
  <c r="HH83" i="1"/>
  <c r="HH77" i="1"/>
  <c r="HH66" i="1"/>
  <c r="HH54" i="1"/>
  <c r="HH55" i="1"/>
  <c r="HH81" i="1"/>
  <c r="HH75" i="1"/>
  <c r="HH68" i="1"/>
  <c r="HH53" i="1"/>
  <c r="HH62" i="1"/>
  <c r="HH79" i="1"/>
  <c r="HH78" i="1"/>
  <c r="HH59" i="1"/>
  <c r="HH56" i="1"/>
  <c r="HH88" i="1"/>
  <c r="HH76" i="1"/>
  <c r="HH57" i="1"/>
  <c r="HH72" i="1"/>
  <c r="HH86" i="1"/>
  <c r="HH58" i="1"/>
  <c r="HH74" i="1"/>
  <c r="HH64" i="1"/>
  <c r="HH73" i="1"/>
  <c r="HH60" i="1"/>
  <c r="HH87" i="1"/>
  <c r="HH70" i="1"/>
  <c r="HH67" i="1"/>
  <c r="GR52" i="1"/>
  <c r="GR85" i="1"/>
  <c r="GR72" i="1"/>
  <c r="GR69" i="1"/>
  <c r="GR67" i="1"/>
  <c r="GR81" i="1"/>
  <c r="GR87" i="1"/>
  <c r="GR65" i="1"/>
  <c r="GR63" i="1"/>
  <c r="GR77" i="1"/>
  <c r="GR70" i="1"/>
  <c r="GR58" i="1"/>
  <c r="GR75" i="1"/>
  <c r="GR66" i="1"/>
  <c r="GR56" i="1"/>
  <c r="GR83" i="1"/>
  <c r="GR62" i="1"/>
  <c r="GR59" i="1"/>
  <c r="GR88" i="1"/>
  <c r="GR80" i="1"/>
  <c r="GR57" i="1"/>
  <c r="GR61" i="1"/>
  <c r="GB52" i="1"/>
  <c r="GB75" i="1"/>
  <c r="GB83" i="1"/>
  <c r="GB78" i="1"/>
  <c r="GB61" i="1"/>
  <c r="GB85" i="1"/>
  <c r="GB70" i="1"/>
  <c r="GB68" i="1"/>
  <c r="GB59" i="1"/>
  <c r="GB88" i="1"/>
  <c r="GB82" i="1"/>
  <c r="GB66" i="1"/>
  <c r="GB64" i="1"/>
  <c r="GB53" i="1"/>
  <c r="GB86" i="1"/>
  <c r="GB87" i="1"/>
  <c r="GB62" i="1"/>
  <c r="GB60" i="1"/>
  <c r="GB56" i="1"/>
  <c r="FT79" i="1"/>
  <c r="FT86" i="1"/>
  <c r="FT76" i="1"/>
  <c r="FT66" i="1"/>
  <c r="FT78" i="1"/>
  <c r="FT60" i="1"/>
  <c r="FT82" i="1"/>
  <c r="FT70" i="1"/>
  <c r="FT75" i="1"/>
  <c r="FT72" i="1"/>
  <c r="FT62" i="1"/>
  <c r="FT67" i="1"/>
  <c r="FT56" i="1"/>
  <c r="FT61" i="1"/>
  <c r="FT81" i="1"/>
  <c r="FT87" i="1"/>
  <c r="FT53" i="1"/>
  <c r="FT65" i="1"/>
  <c r="FT58" i="1"/>
  <c r="FT64" i="1"/>
  <c r="FT85" i="1"/>
  <c r="FT84" i="1"/>
  <c r="FD52" i="1"/>
  <c r="FD77" i="1"/>
  <c r="FD78" i="1"/>
  <c r="FD87" i="1"/>
  <c r="FD57" i="1"/>
  <c r="FD75" i="1"/>
  <c r="FD76" i="1"/>
  <c r="FD56" i="1"/>
  <c r="FD58" i="1"/>
  <c r="FD88" i="1"/>
  <c r="FD83" i="1"/>
  <c r="FD71" i="1"/>
  <c r="FD70" i="1"/>
  <c r="FD55" i="1"/>
  <c r="FD86" i="1"/>
  <c r="FD80" i="1"/>
  <c r="FD68" i="1"/>
  <c r="FD66" i="1"/>
  <c r="FD54" i="1"/>
  <c r="EN52" i="1"/>
  <c r="EN77" i="1"/>
  <c r="EN73" i="1"/>
  <c r="EN80" i="1"/>
  <c r="EN54" i="1"/>
  <c r="EN75" i="1"/>
  <c r="EN68" i="1"/>
  <c r="EN70" i="1"/>
  <c r="EN55" i="1"/>
  <c r="EN88" i="1"/>
  <c r="EN87" i="1"/>
  <c r="EN64" i="1"/>
  <c r="EN66" i="1"/>
  <c r="EN85" i="1"/>
  <c r="EN86" i="1"/>
  <c r="EN78" i="1"/>
  <c r="EN60" i="1"/>
  <c r="EN62" i="1"/>
  <c r="EN61" i="1"/>
  <c r="DX72" i="1"/>
  <c r="DX58" i="1"/>
  <c r="DX78" i="1"/>
  <c r="DX64" i="1"/>
  <c r="DX88" i="1"/>
  <c r="DX67" i="1"/>
  <c r="DH77" i="1"/>
  <c r="DH55" i="1"/>
  <c r="DH74" i="1"/>
  <c r="DH57" i="1"/>
  <c r="DH85" i="1"/>
  <c r="DH82" i="1"/>
  <c r="DH73" i="1"/>
  <c r="DH61" i="1"/>
  <c r="CB87" i="1"/>
  <c r="CB84" i="1"/>
  <c r="CB78" i="1"/>
  <c r="CB85" i="1"/>
  <c r="CB82" i="1"/>
  <c r="CB75" i="1"/>
  <c r="CB59" i="1"/>
  <c r="CB83" i="1"/>
  <c r="CB80" i="1"/>
  <c r="CB73" i="1"/>
  <c r="CB81" i="1"/>
  <c r="CB76" i="1"/>
  <c r="CB71" i="1"/>
  <c r="BT83" i="1"/>
  <c r="BT78" i="1"/>
  <c r="BT71" i="1"/>
  <c r="BT81" i="1"/>
  <c r="BT76" i="1"/>
  <c r="BT69" i="1"/>
  <c r="BT79" i="1"/>
  <c r="BT74" i="1"/>
  <c r="BT77" i="1"/>
  <c r="BT72" i="1"/>
  <c r="BD81" i="1"/>
  <c r="BD78" i="1"/>
  <c r="BD69" i="1"/>
  <c r="BD79" i="1"/>
  <c r="BD76" i="1"/>
  <c r="BD77" i="1"/>
  <c r="BD74" i="1"/>
  <c r="BD88" i="1"/>
  <c r="BD72" i="1"/>
  <c r="AV64" i="1"/>
  <c r="AV84" i="1"/>
  <c r="AV88" i="1"/>
  <c r="AV87" i="1"/>
  <c r="AV82" i="1"/>
  <c r="AV75" i="1"/>
  <c r="AV85" i="1"/>
  <c r="AV80" i="1"/>
  <c r="AV73" i="1"/>
  <c r="AV83" i="1"/>
  <c r="AV78" i="1"/>
  <c r="AV71" i="1"/>
  <c r="AN56" i="1"/>
  <c r="AN81" i="1"/>
  <c r="AN76" i="1"/>
  <c r="AN69" i="1"/>
  <c r="AN79" i="1"/>
  <c r="AN74" i="1"/>
  <c r="AN77" i="1"/>
  <c r="AN72" i="1"/>
  <c r="AN88" i="1"/>
  <c r="AN70" i="1"/>
  <c r="AN53" i="1"/>
  <c r="AN55" i="1"/>
  <c r="AN57" i="1"/>
  <c r="AF77" i="1"/>
  <c r="AF59" i="1"/>
  <c r="BT52" i="1"/>
  <c r="DM52" i="1"/>
  <c r="AS52" i="1"/>
  <c r="O70" i="1"/>
  <c r="O73" i="1"/>
  <c r="O83" i="1"/>
  <c r="W88" i="1"/>
  <c r="W77" i="1"/>
  <c r="AS68" i="1"/>
  <c r="CW66" i="1"/>
  <c r="CW64" i="1"/>
  <c r="AC58" i="1"/>
  <c r="AK56" i="1"/>
  <c r="AK54" i="1"/>
  <c r="IK52" i="1"/>
  <c r="BD67" i="1"/>
  <c r="AV65" i="1"/>
  <c r="AV63" i="1"/>
  <c r="BT61" i="1"/>
  <c r="BT59" i="1"/>
  <c r="BT57" i="1"/>
  <c r="BL55" i="1"/>
  <c r="BD53" i="1"/>
  <c r="AN82" i="1"/>
  <c r="AV72" i="1"/>
  <c r="BD73" i="1"/>
  <c r="BD85" i="1"/>
  <c r="BT82" i="1"/>
  <c r="CB70" i="1"/>
  <c r="CR76" i="1"/>
  <c r="DH86" i="1"/>
  <c r="DX65" i="1"/>
  <c r="EN65" i="1"/>
  <c r="EN71" i="1"/>
  <c r="EV59" i="1"/>
  <c r="EV70" i="1"/>
  <c r="FD67" i="1"/>
  <c r="FD81" i="1"/>
  <c r="FL68" i="1"/>
  <c r="GB63" i="1"/>
  <c r="GB72" i="1"/>
  <c r="GJ56" i="1"/>
  <c r="GR55" i="1"/>
  <c r="GR78" i="1"/>
  <c r="GZ65" i="1"/>
  <c r="HH82" i="1"/>
  <c r="IF70" i="1"/>
  <c r="IV69" i="1"/>
  <c r="JD56" i="1"/>
  <c r="JL81" i="1"/>
  <c r="KB75" i="1"/>
  <c r="KR67" i="1"/>
  <c r="KJ52" i="1"/>
  <c r="KJ82" i="1"/>
  <c r="KJ84" i="1"/>
  <c r="KJ70" i="1"/>
  <c r="KJ62" i="1"/>
  <c r="KJ54" i="1"/>
  <c r="KJ81" i="1"/>
  <c r="KJ75" i="1"/>
  <c r="KJ64" i="1"/>
  <c r="KJ58" i="1"/>
  <c r="KJ79" i="1"/>
  <c r="KJ76" i="1"/>
  <c r="KJ59" i="1"/>
  <c r="KJ53" i="1"/>
  <c r="KJ77" i="1"/>
  <c r="KJ74" i="1"/>
  <c r="KJ57" i="1"/>
  <c r="KJ66" i="1"/>
  <c r="KJ83" i="1"/>
  <c r="KJ69" i="1"/>
  <c r="KJ61" i="1"/>
  <c r="KJ88" i="1"/>
  <c r="KJ67" i="1"/>
  <c r="KJ86" i="1"/>
  <c r="KJ63" i="1"/>
  <c r="KJ80" i="1"/>
  <c r="KJ71" i="1"/>
  <c r="JT52" i="1"/>
  <c r="JT82" i="1"/>
  <c r="JT78" i="1"/>
  <c r="JT71" i="1"/>
  <c r="JT58" i="1"/>
  <c r="JT53" i="1"/>
  <c r="JT81" i="1"/>
  <c r="JT75" i="1"/>
  <c r="JT67" i="1"/>
  <c r="JT54" i="1"/>
  <c r="JT79" i="1"/>
  <c r="JT76" i="1"/>
  <c r="JT68" i="1"/>
  <c r="JT60" i="1"/>
  <c r="JT77" i="1"/>
  <c r="JT74" i="1"/>
  <c r="JT59" i="1"/>
  <c r="JT56" i="1"/>
  <c r="JT80" i="1"/>
  <c r="JT70" i="1"/>
  <c r="JT72" i="1"/>
  <c r="JT65" i="1"/>
  <c r="JT87" i="1"/>
  <c r="JT73" i="1"/>
  <c r="JT63" i="1"/>
  <c r="JT85" i="1"/>
  <c r="JT69" i="1"/>
  <c r="JT62" i="1"/>
  <c r="JD52" i="1"/>
  <c r="JD82" i="1"/>
  <c r="JD77" i="1"/>
  <c r="JD64" i="1"/>
  <c r="JD58" i="1"/>
  <c r="JD54" i="1"/>
  <c r="JD81" i="1"/>
  <c r="JD78" i="1"/>
  <c r="JD63" i="1"/>
  <c r="JD65" i="1"/>
  <c r="JD79" i="1"/>
  <c r="JD76" i="1"/>
  <c r="JD68" i="1"/>
  <c r="JD55" i="1"/>
  <c r="JD84" i="1"/>
  <c r="JD74" i="1"/>
  <c r="JD70" i="1"/>
  <c r="JD53" i="1"/>
  <c r="JD83" i="1"/>
  <c r="JD69" i="1"/>
  <c r="JD66" i="1"/>
  <c r="JD80" i="1"/>
  <c r="JD62" i="1"/>
  <c r="JD88" i="1"/>
  <c r="JD61" i="1"/>
  <c r="JD86" i="1"/>
  <c r="JD59" i="1"/>
  <c r="IN52" i="1"/>
  <c r="IN86" i="1"/>
  <c r="IN77" i="1"/>
  <c r="IN69" i="1"/>
  <c r="IN54" i="1"/>
  <c r="IN56" i="1"/>
  <c r="IN82" i="1"/>
  <c r="IN75" i="1"/>
  <c r="IN64" i="1"/>
  <c r="IN66" i="1"/>
  <c r="IN81" i="1"/>
  <c r="IN76" i="1"/>
  <c r="IN71" i="1"/>
  <c r="IN68" i="1"/>
  <c r="IN79" i="1"/>
  <c r="IN74" i="1"/>
  <c r="IN63" i="1"/>
  <c r="IN53" i="1"/>
  <c r="IN78" i="1"/>
  <c r="IN58" i="1"/>
  <c r="IN73" i="1"/>
  <c r="IN60" i="1"/>
  <c r="IN87" i="1"/>
  <c r="IN72" i="1"/>
  <c r="IN65" i="1"/>
  <c r="IN85" i="1"/>
  <c r="IN62" i="1"/>
  <c r="IN61" i="1"/>
  <c r="HX52" i="1"/>
  <c r="HX81" i="1"/>
  <c r="HX75" i="1"/>
  <c r="HX62" i="1"/>
  <c r="HX58" i="1"/>
  <c r="HX63" i="1"/>
  <c r="HX79" i="1"/>
  <c r="HX76" i="1"/>
  <c r="HX72" i="1"/>
  <c r="HX71" i="1"/>
  <c r="HX88" i="1"/>
  <c r="HX74" i="1"/>
  <c r="HX70" i="1"/>
  <c r="HX55" i="1"/>
  <c r="HX86" i="1"/>
  <c r="HX78" i="1"/>
  <c r="HX59" i="1"/>
  <c r="HX53" i="1"/>
  <c r="HX83" i="1"/>
  <c r="HX67" i="1"/>
  <c r="HX54" i="1"/>
  <c r="HX84" i="1"/>
  <c r="HX57" i="1"/>
  <c r="HX82" i="1"/>
  <c r="HX64" i="1"/>
  <c r="HX80" i="1"/>
  <c r="HX68" i="1"/>
  <c r="HP85" i="1"/>
  <c r="HP80" i="1"/>
  <c r="HP67" i="1"/>
  <c r="HP72" i="1"/>
  <c r="HP58" i="1"/>
  <c r="GZ52" i="1"/>
  <c r="GZ81" i="1"/>
  <c r="GZ76" i="1"/>
  <c r="GZ79" i="1"/>
  <c r="GZ74" i="1"/>
  <c r="GZ88" i="1"/>
  <c r="GZ77" i="1"/>
  <c r="GZ71" i="1"/>
  <c r="GZ55" i="1"/>
  <c r="GZ53" i="1"/>
  <c r="GZ86" i="1"/>
  <c r="GZ75" i="1"/>
  <c r="GZ73" i="1"/>
  <c r="GZ66" i="1"/>
  <c r="GZ54" i="1"/>
  <c r="GZ83" i="1"/>
  <c r="GZ80" i="1"/>
  <c r="GZ61" i="1"/>
  <c r="GZ78" i="1"/>
  <c r="GZ67" i="1"/>
  <c r="GZ57" i="1"/>
  <c r="GZ72" i="1"/>
  <c r="GZ63" i="1"/>
  <c r="GZ58" i="1"/>
  <c r="GZ70" i="1"/>
  <c r="GZ62" i="1"/>
  <c r="GJ52" i="1"/>
  <c r="GJ88" i="1"/>
  <c r="GJ84" i="1"/>
  <c r="GJ80" i="1"/>
  <c r="GJ68" i="1"/>
  <c r="GJ62" i="1"/>
  <c r="GJ58" i="1"/>
  <c r="GJ82" i="1"/>
  <c r="GJ74" i="1"/>
  <c r="GJ64" i="1"/>
  <c r="GJ69" i="1"/>
  <c r="GJ61" i="1"/>
  <c r="GJ87" i="1"/>
  <c r="GJ72" i="1"/>
  <c r="GJ60" i="1"/>
  <c r="GJ65" i="1"/>
  <c r="GJ81" i="1"/>
  <c r="GJ85" i="1"/>
  <c r="GJ67" i="1"/>
  <c r="GJ53" i="1"/>
  <c r="FL52" i="1"/>
  <c r="FL84" i="1"/>
  <c r="FL74" i="1"/>
  <c r="FL62" i="1"/>
  <c r="FL60" i="1"/>
  <c r="FL53" i="1"/>
  <c r="FL83" i="1"/>
  <c r="FL72" i="1"/>
  <c r="FL58" i="1"/>
  <c r="FL67" i="1"/>
  <c r="FL59" i="1"/>
  <c r="FL81" i="1"/>
  <c r="FL85" i="1"/>
  <c r="FL71" i="1"/>
  <c r="FL63" i="1"/>
  <c r="FL79" i="1"/>
  <c r="FL73" i="1"/>
  <c r="FL69" i="1"/>
  <c r="FL56" i="1"/>
  <c r="EV52" i="1"/>
  <c r="EV84" i="1"/>
  <c r="EV76" i="1"/>
  <c r="EV62" i="1"/>
  <c r="EV60" i="1"/>
  <c r="EV54" i="1"/>
  <c r="EV87" i="1"/>
  <c r="EV74" i="1"/>
  <c r="EV57" i="1"/>
  <c r="EV67" i="1"/>
  <c r="EV53" i="1"/>
  <c r="EV81" i="1"/>
  <c r="EV72" i="1"/>
  <c r="EV69" i="1"/>
  <c r="EV63" i="1"/>
  <c r="EV79" i="1"/>
  <c r="EV85" i="1"/>
  <c r="EV65" i="1"/>
  <c r="EV73" i="1"/>
  <c r="EF77" i="1"/>
  <c r="EF67" i="1"/>
  <c r="EF80" i="1"/>
  <c r="EF61" i="1"/>
  <c r="EF76" i="1"/>
  <c r="EF53" i="1"/>
  <c r="EF87" i="1"/>
  <c r="DP73" i="1"/>
  <c r="DP88" i="1"/>
  <c r="DP68" i="1"/>
  <c r="DP79" i="1"/>
  <c r="DP60" i="1"/>
  <c r="DP75" i="1"/>
  <c r="DP58" i="1"/>
  <c r="BL78" i="1"/>
  <c r="BL56" i="1"/>
  <c r="BL58" i="1"/>
  <c r="BL60" i="1"/>
  <c r="BL66" i="1"/>
  <c r="BL54" i="1"/>
  <c r="BL88" i="1"/>
  <c r="BL70" i="1"/>
  <c r="BL62" i="1"/>
  <c r="BL86" i="1"/>
  <c r="BL75" i="1"/>
  <c r="BL87" i="1"/>
  <c r="BL84" i="1"/>
  <c r="BL73" i="1"/>
  <c r="BL85" i="1"/>
  <c r="BL82" i="1"/>
  <c r="BL71" i="1"/>
  <c r="BL68" i="1"/>
  <c r="CB52" i="1"/>
  <c r="DE52" i="1"/>
  <c r="O72" i="1"/>
  <c r="O75" i="1"/>
  <c r="O85" i="1"/>
  <c r="W82" i="1"/>
  <c r="W79" i="1"/>
  <c r="AK68" i="1"/>
  <c r="AS66" i="1"/>
  <c r="BY64" i="1"/>
  <c r="AC56" i="1"/>
  <c r="AC54" i="1"/>
  <c r="HU52" i="1"/>
  <c r="AV67" i="1"/>
  <c r="AN65" i="1"/>
  <c r="AN63" i="1"/>
  <c r="BL61" i="1"/>
  <c r="BL59" i="1"/>
  <c r="BL57" i="1"/>
  <c r="BD55" i="1"/>
  <c r="AV53" i="1"/>
  <c r="AN84" i="1"/>
  <c r="AV74" i="1"/>
  <c r="BD75" i="1"/>
  <c r="BD87" i="1"/>
  <c r="BL81" i="1"/>
  <c r="BT84" i="1"/>
  <c r="CB72" i="1"/>
  <c r="CR83" i="1"/>
  <c r="DP54" i="1"/>
  <c r="DX62" i="1"/>
  <c r="EF69" i="1"/>
  <c r="EN69" i="1"/>
  <c r="EN72" i="1"/>
  <c r="EV56" i="1"/>
  <c r="EV71" i="1"/>
  <c r="FD53" i="1"/>
  <c r="FD60" i="1"/>
  <c r="FD85" i="1"/>
  <c r="FL76" i="1"/>
  <c r="FL75" i="1"/>
  <c r="GB67" i="1"/>
  <c r="GB74" i="1"/>
  <c r="GJ55" i="1"/>
  <c r="GJ73" i="1"/>
  <c r="GR54" i="1"/>
  <c r="GR73" i="1"/>
  <c r="GZ69" i="1"/>
  <c r="GZ84" i="1"/>
  <c r="HH84" i="1"/>
  <c r="HX73" i="1"/>
  <c r="IF72" i="1"/>
  <c r="IN59" i="1"/>
  <c r="IV55" i="1"/>
  <c r="JD60" i="1"/>
  <c r="JL70" i="1"/>
  <c r="JL84" i="1"/>
  <c r="JT88" i="1"/>
  <c r="KB78" i="1"/>
  <c r="KJ72" i="1"/>
  <c r="KR63" i="1"/>
  <c r="CW68" i="1"/>
  <c r="AC57" i="1"/>
  <c r="EC83" i="1"/>
  <c r="EC78" i="1"/>
  <c r="DU79" i="1"/>
  <c r="DU76" i="1"/>
  <c r="BY82" i="1"/>
  <c r="BY73" i="1"/>
  <c r="BA65" i="1"/>
  <c r="BA82" i="1"/>
  <c r="W52" i="1"/>
  <c r="CG52" i="1"/>
  <c r="BY52" i="1"/>
  <c r="O76" i="1"/>
  <c r="O86" i="1"/>
  <c r="W70" i="1"/>
  <c r="W71" i="1"/>
  <c r="AK64" i="1"/>
  <c r="CW60" i="1"/>
  <c r="AF67" i="1"/>
  <c r="AV61" i="1"/>
  <c r="AV59" i="1"/>
  <c r="AV57" i="1"/>
  <c r="AN71" i="1"/>
  <c r="AN83" i="1"/>
  <c r="AV86" i="1"/>
  <c r="BD80" i="1"/>
  <c r="BL72" i="1"/>
  <c r="BT73" i="1"/>
  <c r="BT85" i="1"/>
  <c r="CB86" i="1"/>
  <c r="DH69" i="1"/>
  <c r="DP66" i="1"/>
  <c r="DX82" i="1"/>
  <c r="EF81" i="1"/>
  <c r="EN63" i="1"/>
  <c r="EN79" i="1"/>
  <c r="EV64" i="1"/>
  <c r="EV83" i="1"/>
  <c r="FD61" i="1"/>
  <c r="FD73" i="1"/>
  <c r="FL55" i="1"/>
  <c r="FL66" i="1"/>
  <c r="FL86" i="1"/>
  <c r="GB71" i="1"/>
  <c r="GB77" i="1"/>
  <c r="GJ66" i="1"/>
  <c r="GJ83" i="1"/>
  <c r="GR60" i="1"/>
  <c r="GR79" i="1"/>
  <c r="GZ60" i="1"/>
  <c r="HH65" i="1"/>
  <c r="HX56" i="1"/>
  <c r="HX85" i="1"/>
  <c r="IF81" i="1"/>
  <c r="IN88" i="1"/>
  <c r="IV74" i="1"/>
  <c r="JD71" i="1"/>
  <c r="JL62" i="1"/>
  <c r="JT61" i="1"/>
  <c r="KB56" i="1"/>
  <c r="KJ56" i="1"/>
  <c r="KJ85" i="1"/>
  <c r="KR79" i="1"/>
  <c r="AK74" i="1"/>
  <c r="FT71" i="1"/>
  <c r="JQ82" i="1"/>
  <c r="JQ66" i="1"/>
  <c r="IC88" i="1"/>
  <c r="IC66" i="1"/>
  <c r="HE75" i="1"/>
  <c r="HE55" i="1"/>
  <c r="HE65" i="1"/>
  <c r="AC65" i="1"/>
  <c r="AC53" i="1"/>
  <c r="AC59" i="1"/>
  <c r="AC88" i="1"/>
  <c r="AC67" i="1"/>
  <c r="AC72" i="1"/>
  <c r="AC83" i="1"/>
  <c r="AC76" i="1"/>
  <c r="AC81" i="1"/>
  <c r="AC74" i="1"/>
  <c r="AC55" i="1"/>
  <c r="AC61" i="1"/>
  <c r="AC86" i="1"/>
  <c r="AC63" i="1"/>
  <c r="W53" i="1"/>
  <c r="W61" i="1"/>
  <c r="AN52" i="1"/>
  <c r="O82" i="1"/>
  <c r="O88" i="1"/>
  <c r="W72" i="1"/>
  <c r="W73" i="1"/>
  <c r="W85" i="1"/>
  <c r="AC64" i="1"/>
  <c r="BA60" i="1"/>
  <c r="CW58" i="1"/>
  <c r="ES52" i="1"/>
  <c r="CB65" i="1"/>
  <c r="CB63" i="1"/>
  <c r="AN61" i="1"/>
  <c r="AN59" i="1"/>
  <c r="AN73" i="1"/>
  <c r="AN85" i="1"/>
  <c r="AV77" i="1"/>
  <c r="BD82" i="1"/>
  <c r="BL74" i="1"/>
  <c r="BT75" i="1"/>
  <c r="BT87" i="1"/>
  <c r="CB88" i="1"/>
  <c r="DH70" i="1"/>
  <c r="DP78" i="1"/>
  <c r="DX83" i="1"/>
  <c r="EF88" i="1"/>
  <c r="EN67" i="1"/>
  <c r="EN81" i="1"/>
  <c r="EV68" i="1"/>
  <c r="EV82" i="1"/>
  <c r="FD65" i="1"/>
  <c r="FD72" i="1"/>
  <c r="FL61" i="1"/>
  <c r="FL70" i="1"/>
  <c r="FL88" i="1"/>
  <c r="GB73" i="1"/>
  <c r="GB79" i="1"/>
  <c r="GJ70" i="1"/>
  <c r="GJ75" i="1"/>
  <c r="GR64" i="1"/>
  <c r="GR82" i="1"/>
  <c r="GZ64" i="1"/>
  <c r="HH61" i="1"/>
  <c r="HX60" i="1"/>
  <c r="HX87" i="1"/>
  <c r="IF84" i="1"/>
  <c r="IN80" i="1"/>
  <c r="IV76" i="1"/>
  <c r="JD73" i="1"/>
  <c r="JL67" i="1"/>
  <c r="JT64" i="1"/>
  <c r="KB60" i="1"/>
  <c r="KJ60" i="1"/>
  <c r="KJ87" i="1"/>
  <c r="KR81" i="1"/>
  <c r="BL64" i="1"/>
  <c r="AK69" i="1"/>
  <c r="AK80" i="1"/>
  <c r="AK73" i="1"/>
  <c r="AK57" i="1"/>
  <c r="AK63" i="1"/>
  <c r="AK78" i="1"/>
  <c r="AK71" i="1"/>
  <c r="AK65" i="1"/>
  <c r="AK70" i="1"/>
  <c r="AK87" i="1"/>
  <c r="AK77" i="1"/>
  <c r="AK53" i="1"/>
  <c r="AK59" i="1"/>
  <c r="AK72" i="1"/>
  <c r="AK85" i="1"/>
  <c r="AK86" i="1"/>
  <c r="AK81" i="1"/>
  <c r="AK55" i="1"/>
  <c r="AK61" i="1"/>
  <c r="AK84" i="1"/>
  <c r="AK79" i="1"/>
  <c r="AK88" i="1"/>
  <c r="AK76" i="1"/>
  <c r="AK82" i="1"/>
  <c r="AK67" i="1"/>
  <c r="AK83" i="1"/>
  <c r="AV52" i="1"/>
  <c r="O84" i="1"/>
  <c r="O77" i="1"/>
  <c r="W74" i="1"/>
  <c r="W75" i="1"/>
  <c r="W87" i="1"/>
  <c r="AC69" i="1"/>
  <c r="AC62" i="1"/>
  <c r="AK60" i="1"/>
  <c r="CO58" i="1"/>
  <c r="EK52" i="1"/>
  <c r="CB67" i="1"/>
  <c r="BT65" i="1"/>
  <c r="BT63" i="1"/>
  <c r="CB53" i="1"/>
  <c r="AN75" i="1"/>
  <c r="AN87" i="1"/>
  <c r="AV79" i="1"/>
  <c r="BD84" i="1"/>
  <c r="BL76" i="1"/>
  <c r="BT68" i="1"/>
  <c r="BT88" i="1"/>
  <c r="CB77" i="1"/>
  <c r="DH67" i="1"/>
  <c r="DP72" i="1"/>
  <c r="DX81" i="1"/>
  <c r="EN53" i="1"/>
  <c r="EN82" i="1"/>
  <c r="EN83" i="1"/>
  <c r="EV78" i="1"/>
  <c r="EV75" i="1"/>
  <c r="FD69" i="1"/>
  <c r="FD74" i="1"/>
  <c r="FL54" i="1"/>
  <c r="FL78" i="1"/>
  <c r="GB54" i="1"/>
  <c r="GB65" i="1"/>
  <c r="GB81" i="1"/>
  <c r="GJ59" i="1"/>
  <c r="GJ77" i="1"/>
  <c r="GR68" i="1"/>
  <c r="GR84" i="1"/>
  <c r="GZ68" i="1"/>
  <c r="HH71" i="1"/>
  <c r="HX61" i="1"/>
  <c r="IF55" i="1"/>
  <c r="IF88" i="1"/>
  <c r="IN84" i="1"/>
  <c r="IV86" i="1"/>
  <c r="JD72" i="1"/>
  <c r="JL65" i="1"/>
  <c r="JT57" i="1"/>
  <c r="KB61" i="1"/>
  <c r="KJ55" i="1"/>
  <c r="KR62" i="1"/>
  <c r="KR88" i="1"/>
  <c r="JI72" i="1"/>
  <c r="JI82" i="1"/>
  <c r="AS70" i="1"/>
  <c r="AS67" i="1"/>
  <c r="AS74" i="1"/>
  <c r="O62" i="1"/>
  <c r="O64" i="1"/>
  <c r="DP52" i="1"/>
  <c r="BD52" i="1"/>
  <c r="AC52" i="1"/>
  <c r="BQ74" i="1"/>
  <c r="O69" i="1"/>
  <c r="O79" i="1"/>
  <c r="W76" i="1"/>
  <c r="W78" i="1"/>
  <c r="AC60" i="1"/>
  <c r="AS58" i="1"/>
  <c r="BY56" i="1"/>
  <c r="KG52" i="1"/>
  <c r="BT67" i="1"/>
  <c r="BL65" i="1"/>
  <c r="BL63" i="1"/>
  <c r="CR61" i="1"/>
  <c r="CB55" i="1"/>
  <c r="BT53" i="1"/>
  <c r="AN78" i="1"/>
  <c r="AV69" i="1"/>
  <c r="AV81" i="1"/>
  <c r="BD86" i="1"/>
  <c r="BL80" i="1"/>
  <c r="BT70" i="1"/>
  <c r="CB69" i="1"/>
  <c r="CB79" i="1"/>
  <c r="DH56" i="1"/>
  <c r="DP83" i="1"/>
  <c r="DX84" i="1"/>
  <c r="EN57" i="1"/>
  <c r="EN59" i="1"/>
  <c r="EN84" i="1"/>
  <c r="EV58" i="1"/>
  <c r="EV77" i="1"/>
  <c r="FD62" i="1"/>
  <c r="FD82" i="1"/>
  <c r="FL57" i="1"/>
  <c r="FL82" i="1"/>
  <c r="GB55" i="1"/>
  <c r="GB69" i="1"/>
  <c r="GB84" i="1"/>
  <c r="GJ63" i="1"/>
  <c r="GJ79" i="1"/>
  <c r="GR71" i="1"/>
  <c r="GR86" i="1"/>
  <c r="GZ85" i="1"/>
  <c r="HH69" i="1"/>
  <c r="HX66" i="1"/>
  <c r="IF60" i="1"/>
  <c r="IN55" i="1"/>
  <c r="IN83" i="1"/>
  <c r="IV82" i="1"/>
  <c r="JD75" i="1"/>
  <c r="JL74" i="1"/>
  <c r="JT66" i="1"/>
  <c r="KB70" i="1"/>
  <c r="KJ68" i="1"/>
  <c r="KR70" i="1"/>
  <c r="Q73" i="1"/>
  <c r="CI66" i="1"/>
  <c r="AM64" i="1"/>
  <c r="BC62" i="1"/>
  <c r="CA60" i="1"/>
  <c r="CQ58" i="1"/>
  <c r="AE58" i="1"/>
  <c r="AU56" i="1"/>
  <c r="BK54" i="1"/>
  <c r="Q66" i="1"/>
  <c r="Q60" i="1"/>
  <c r="Q54" i="1"/>
  <c r="BK68" i="1"/>
  <c r="BS66" i="1"/>
  <c r="CI64" i="1"/>
  <c r="AM62" i="1"/>
  <c r="BK60" i="1"/>
  <c r="CA58" i="1"/>
  <c r="AE56" i="1"/>
  <c r="AU54" i="1"/>
  <c r="Y64" i="1"/>
  <c r="BC68" i="1"/>
  <c r="BK66" i="1"/>
  <c r="AE62" i="1"/>
  <c r="BC60" i="1"/>
  <c r="BS58" i="1"/>
  <c r="CQ56" i="1"/>
  <c r="CY54" i="1"/>
  <c r="AM54" i="1"/>
  <c r="Q64" i="1"/>
  <c r="AU68" i="1"/>
  <c r="BC66" i="1"/>
  <c r="BS64" i="1"/>
  <c r="CQ62" i="1"/>
  <c r="AU60" i="1"/>
  <c r="BK58" i="1"/>
  <c r="CI56" i="1"/>
  <c r="CQ54" i="1"/>
  <c r="AE54" i="1"/>
  <c r="CQ82" i="1"/>
  <c r="AM68" i="1"/>
  <c r="AU66" i="1"/>
  <c r="BK64" i="1"/>
  <c r="CI62" i="1"/>
  <c r="AM60" i="1"/>
  <c r="BC58" i="1"/>
  <c r="BS56" i="1"/>
  <c r="CI54" i="1"/>
  <c r="AW38" i="1"/>
  <c r="AW11" i="1"/>
  <c r="AM41" i="1"/>
  <c r="Z18" i="1"/>
  <c r="GE41" i="1"/>
  <c r="GP40" i="1"/>
  <c r="AN24" i="1"/>
  <c r="AM39" i="1"/>
  <c r="AE45" i="1"/>
  <c r="Z14" i="1"/>
  <c r="M40" i="1"/>
  <c r="AW40" i="1"/>
  <c r="EP44" i="1"/>
  <c r="GW24" i="1"/>
  <c r="GE25" i="1"/>
  <c r="DA24" i="1"/>
  <c r="AE14" i="1"/>
  <c r="Z28" i="1"/>
  <c r="M24" i="1"/>
  <c r="EP13" i="1"/>
  <c r="GW33" i="1"/>
  <c r="FM18" i="1"/>
  <c r="GZ25" i="1"/>
  <c r="AX11" i="1"/>
  <c r="HG33" i="1"/>
  <c r="HQ29" i="1"/>
  <c r="V37" i="1"/>
  <c r="AM18" i="1"/>
  <c r="AE24" i="1"/>
  <c r="Z37" i="1"/>
  <c r="M29" i="1"/>
  <c r="EP21" i="1"/>
  <c r="DJ28" i="1"/>
  <c r="GW19" i="1"/>
  <c r="AM19" i="1"/>
  <c r="AE25" i="1"/>
  <c r="EP34" i="1"/>
  <c r="DB43" i="1"/>
  <c r="GW43" i="1"/>
  <c r="AW44" i="1"/>
  <c r="DI32" i="1"/>
  <c r="CJ29" i="1"/>
  <c r="AM29" i="1"/>
  <c r="AE34" i="1"/>
  <c r="M33" i="1"/>
  <c r="M32" i="1"/>
  <c r="EP35" i="1"/>
  <c r="GW21" i="1"/>
  <c r="BY42" i="1"/>
  <c r="GF16" i="1"/>
  <c r="FD30" i="1"/>
  <c r="AN15" i="1"/>
  <c r="AF17" i="1"/>
  <c r="AO46" i="1"/>
  <c r="DB22" i="1"/>
  <c r="GF32" i="1"/>
  <c r="DT35" i="1"/>
  <c r="GZ40" i="1"/>
  <c r="FD29" i="1"/>
  <c r="CJ18" i="1"/>
  <c r="GP17" i="1"/>
  <c r="ED33" i="1"/>
  <c r="KD28" i="1"/>
  <c r="AN32" i="1"/>
  <c r="DJ27" i="1"/>
  <c r="GF27" i="1"/>
  <c r="BH37" i="1"/>
  <c r="GZ41" i="1"/>
  <c r="FD40" i="1"/>
  <c r="CJ32" i="1"/>
  <c r="BZ38" i="1"/>
  <c r="AN40" i="1"/>
  <c r="FN26" i="1"/>
  <c r="DJ32" i="1"/>
  <c r="AX42" i="1"/>
  <c r="GF34" i="1"/>
  <c r="BH28" i="1"/>
  <c r="EV18" i="1"/>
  <c r="CJ46" i="1"/>
  <c r="AF20" i="1"/>
  <c r="AF22" i="1"/>
  <c r="FN14" i="1"/>
  <c r="DJ30" i="1"/>
  <c r="AX44" i="1"/>
  <c r="GF44" i="1"/>
  <c r="BH31" i="1"/>
  <c r="EV24" i="1"/>
  <c r="CR40" i="1"/>
  <c r="AF11" i="1"/>
  <c r="AN12" i="1"/>
  <c r="AF30" i="1"/>
  <c r="AO40" i="1"/>
  <c r="FN45" i="1"/>
  <c r="DB34" i="1"/>
  <c r="DT25" i="1"/>
  <c r="BH46" i="1"/>
  <c r="EV34" i="1"/>
  <c r="CR45" i="1"/>
  <c r="AF38" i="1"/>
  <c r="AO35" i="1"/>
  <c r="FN33" i="1"/>
  <c r="DB28" i="1"/>
  <c r="DT31" i="1"/>
  <c r="GZ14" i="1"/>
  <c r="FD17" i="1"/>
  <c r="EV42" i="1"/>
  <c r="CR13" i="1"/>
  <c r="BP47" i="1"/>
  <c r="EL18" i="1"/>
  <c r="CX42" i="1"/>
  <c r="HH16" i="1"/>
  <c r="V24" i="1"/>
  <c r="AF46" i="1"/>
  <c r="AO21" i="1"/>
  <c r="DB16" i="1"/>
  <c r="DT33" i="1"/>
  <c r="FE30" i="1"/>
  <c r="GZ24" i="1"/>
  <c r="FD20" i="1"/>
  <c r="CR46" i="1"/>
  <c r="ED32" i="1"/>
  <c r="FX22" i="1"/>
  <c r="IQ28" i="1"/>
  <c r="IQ13" i="1"/>
  <c r="IQ34" i="1"/>
  <c r="IQ11" i="1"/>
  <c r="IQ29" i="1"/>
  <c r="IQ21" i="1"/>
  <c r="IQ46" i="1"/>
  <c r="IQ30" i="1"/>
  <c r="IQ47" i="1"/>
  <c r="IQ22" i="1"/>
  <c r="IQ45" i="1"/>
  <c r="IQ26" i="1"/>
  <c r="IQ37" i="1"/>
  <c r="IQ18" i="1"/>
  <c r="IQ36" i="1"/>
  <c r="IQ40" i="1"/>
  <c r="IQ33" i="1"/>
  <c r="IQ32" i="1"/>
  <c r="IQ14" i="1"/>
  <c r="IQ43" i="1"/>
  <c r="IQ20" i="1"/>
  <c r="IQ19" i="1"/>
  <c r="IQ39" i="1"/>
  <c r="IQ42" i="1"/>
  <c r="IQ16" i="1"/>
  <c r="IQ15" i="1"/>
  <c r="IQ27" i="1"/>
  <c r="IQ24" i="1"/>
  <c r="IQ35" i="1"/>
  <c r="IQ12" i="1"/>
  <c r="IQ23" i="1"/>
  <c r="IQ31" i="1"/>
  <c r="IQ25" i="1"/>
  <c r="EA11" i="1"/>
  <c r="EA37" i="1"/>
  <c r="EA35" i="1"/>
  <c r="EA27" i="1"/>
  <c r="EA22" i="1"/>
  <c r="EA24" i="1"/>
  <c r="EA46" i="1"/>
  <c r="EA44" i="1"/>
  <c r="EA19" i="1"/>
  <c r="EA14" i="1"/>
  <c r="EA23" i="1"/>
  <c r="EA38" i="1"/>
  <c r="EA33" i="1"/>
  <c r="EA41" i="1"/>
  <c r="EA29" i="1"/>
  <c r="EA21" i="1"/>
  <c r="EA47" i="1"/>
  <c r="EA32" i="1"/>
  <c r="EA28" i="1"/>
  <c r="EA16" i="1"/>
  <c r="EA42" i="1"/>
  <c r="EA17" i="1"/>
  <c r="EA12" i="1"/>
  <c r="EA31" i="1"/>
  <c r="L13" i="1"/>
  <c r="L36" i="1"/>
  <c r="L37" i="1"/>
  <c r="L14" i="1"/>
  <c r="L20" i="1"/>
  <c r="L26" i="1"/>
  <c r="L41" i="1"/>
  <c r="L25" i="1"/>
  <c r="L46" i="1"/>
  <c r="L47" i="1"/>
  <c r="L15" i="1"/>
  <c r="L45" i="1"/>
  <c r="L31" i="1"/>
  <c r="L32" i="1"/>
  <c r="L42" i="1"/>
  <c r="L33" i="1"/>
  <c r="L29" i="1"/>
  <c r="L23" i="1"/>
  <c r="L38" i="1"/>
  <c r="L17" i="1"/>
  <c r="L44" i="1"/>
  <c r="L35" i="1"/>
  <c r="L34" i="1"/>
  <c r="L19" i="1"/>
  <c r="L28" i="1"/>
  <c r="L16" i="1"/>
  <c r="L21" i="1"/>
  <c r="L18" i="1"/>
  <c r="L40" i="1"/>
  <c r="L22" i="1"/>
  <c r="GJ45" i="1"/>
  <c r="GJ29" i="1"/>
  <c r="GJ42" i="1"/>
  <c r="GJ26" i="1"/>
  <c r="GJ14" i="1"/>
  <c r="GJ43" i="1"/>
  <c r="GJ27" i="1"/>
  <c r="GJ40" i="1"/>
  <c r="GJ24" i="1"/>
  <c r="GJ16" i="1"/>
  <c r="GJ41" i="1"/>
  <c r="GJ25" i="1"/>
  <c r="GJ38" i="1"/>
  <c r="GJ22" i="1"/>
  <c r="GJ12" i="1"/>
  <c r="GJ39" i="1"/>
  <c r="GJ23" i="1"/>
  <c r="GJ36" i="1"/>
  <c r="GJ20" i="1"/>
  <c r="GJ11" i="1"/>
  <c r="GJ35" i="1"/>
  <c r="GJ19" i="1"/>
  <c r="GJ32" i="1"/>
  <c r="GJ17" i="1"/>
  <c r="BT25" i="1"/>
  <c r="BT22" i="1"/>
  <c r="BT33" i="1"/>
  <c r="BT24" i="1"/>
  <c r="BT43" i="1"/>
  <c r="BT27" i="1"/>
  <c r="BT37" i="1"/>
  <c r="BT39" i="1"/>
  <c r="BT19" i="1"/>
  <c r="BT12" i="1"/>
  <c r="BT26" i="1"/>
  <c r="BT31" i="1"/>
  <c r="BT46" i="1"/>
  <c r="BT34" i="1"/>
  <c r="BT47" i="1"/>
  <c r="BT23" i="1"/>
  <c r="BT36" i="1"/>
  <c r="BT41" i="1"/>
  <c r="BT44" i="1"/>
  <c r="BT40" i="1"/>
  <c r="BT20" i="1"/>
  <c r="BT18" i="1"/>
  <c r="BT17" i="1"/>
  <c r="KT48" i="1" a="1"/>
  <c r="KT48" i="1" s="1"/>
  <c r="K48" i="2" s="1"/>
  <c r="K20" i="2" s="1"/>
  <c r="KT45" i="1"/>
  <c r="KT38" i="1"/>
  <c r="KT28" i="1"/>
  <c r="KT29" i="1"/>
  <c r="KT18" i="1"/>
  <c r="KT41" i="1"/>
  <c r="KT34" i="1"/>
  <c r="KT21" i="1"/>
  <c r="KT16" i="1"/>
  <c r="KT30" i="1"/>
  <c r="KT37" i="1"/>
  <c r="KT47" i="1"/>
  <c r="KT33" i="1"/>
  <c r="KT13" i="1"/>
  <c r="KT17" i="1"/>
  <c r="KT11" i="1"/>
  <c r="KT44" i="1"/>
  <c r="KT43" i="1"/>
  <c r="KT25" i="1"/>
  <c r="KT20" i="1"/>
  <c r="KT15" i="1"/>
  <c r="KT36" i="1"/>
  <c r="KT27" i="1"/>
  <c r="KT24" i="1"/>
  <c r="KT12" i="1"/>
  <c r="KT46" i="1"/>
  <c r="KT39" i="1"/>
  <c r="KT23" i="1"/>
  <c r="KT26" i="1"/>
  <c r="KT31" i="1"/>
  <c r="KT35" i="1"/>
  <c r="KT32" i="1"/>
  <c r="KT19" i="1"/>
  <c r="KT22" i="1"/>
  <c r="KL44" i="1"/>
  <c r="KL47" i="1"/>
  <c r="KL29" i="1"/>
  <c r="KL33" i="1"/>
  <c r="KL40" i="1"/>
  <c r="KL31" i="1"/>
  <c r="KL28" i="1"/>
  <c r="KL26" i="1"/>
  <c r="KL11" i="1"/>
  <c r="KL36" i="1"/>
  <c r="KL27" i="1"/>
  <c r="KL23" i="1"/>
  <c r="KL16" i="1"/>
  <c r="KL46" i="1"/>
  <c r="KL43" i="1"/>
  <c r="KL19" i="1"/>
  <c r="KL15" i="1"/>
  <c r="KL45" i="1"/>
  <c r="KL38" i="1"/>
  <c r="KL32" i="1"/>
  <c r="KL22" i="1"/>
  <c r="KL18" i="1"/>
  <c r="KL41" i="1"/>
  <c r="KL34" i="1"/>
  <c r="KL24" i="1"/>
  <c r="KL13" i="1"/>
  <c r="KL25" i="1"/>
  <c r="KL14" i="1"/>
  <c r="KL39" i="1"/>
  <c r="KL21" i="1"/>
  <c r="KL30" i="1"/>
  <c r="KL12" i="1"/>
  <c r="KL37" i="1"/>
  <c r="KL17" i="1"/>
  <c r="KB42" i="1"/>
  <c r="KB39" i="1"/>
  <c r="KB29" i="1"/>
  <c r="KB18" i="1"/>
  <c r="KB21" i="1"/>
  <c r="KB38" i="1"/>
  <c r="KB35" i="1"/>
  <c r="KB22" i="1"/>
  <c r="KB23" i="1"/>
  <c r="KB27" i="1"/>
  <c r="KB34" i="1"/>
  <c r="KB44" i="1"/>
  <c r="KB26" i="1"/>
  <c r="KB14" i="1"/>
  <c r="KB15" i="1"/>
  <c r="KB45" i="1"/>
  <c r="KB32" i="1"/>
  <c r="KB33" i="1"/>
  <c r="KB13" i="1"/>
  <c r="KB11" i="1"/>
  <c r="KB37" i="1"/>
  <c r="KB24" i="1"/>
  <c r="KB20" i="1"/>
  <c r="KB12" i="1"/>
  <c r="KB47" i="1"/>
  <c r="KB40" i="1"/>
  <c r="KB16" i="1"/>
  <c r="KB19" i="1"/>
  <c r="KB46" i="1"/>
  <c r="KB30" i="1"/>
  <c r="KB41" i="1"/>
  <c r="KB43" i="1"/>
  <c r="KB28" i="1"/>
  <c r="KB25" i="1"/>
  <c r="JR11" i="1"/>
  <c r="JR46" i="1"/>
  <c r="JR33" i="1"/>
  <c r="JR21" i="1"/>
  <c r="JR19" i="1"/>
  <c r="JR42" i="1"/>
  <c r="JR29" i="1"/>
  <c r="JR17" i="1"/>
  <c r="JR16" i="1"/>
  <c r="JR38" i="1"/>
  <c r="JR25" i="1"/>
  <c r="JR37" i="1"/>
  <c r="JR20" i="1"/>
  <c r="JR44" i="1"/>
  <c r="JR34" i="1"/>
  <c r="JR27" i="1"/>
  <c r="JR18" i="1"/>
  <c r="JR43" i="1"/>
  <c r="JR36" i="1"/>
  <c r="JR23" i="1"/>
  <c r="JR32" i="1"/>
  <c r="JR12" i="1"/>
  <c r="JR39" i="1"/>
  <c r="JR45" i="1"/>
  <c r="JR31" i="1"/>
  <c r="JR14" i="1"/>
  <c r="JR28" i="1"/>
  <c r="JR24" i="1"/>
  <c r="JR47" i="1"/>
  <c r="JR13" i="1"/>
  <c r="JR35" i="1"/>
  <c r="JR15" i="1"/>
  <c r="JR40" i="1"/>
  <c r="JR26" i="1"/>
  <c r="JJ11" i="1"/>
  <c r="JJ47" i="1"/>
  <c r="JJ40" i="1"/>
  <c r="JJ30" i="1"/>
  <c r="JJ28" i="1"/>
  <c r="JJ13" i="1"/>
  <c r="JJ43" i="1"/>
  <c r="JJ36" i="1"/>
  <c r="JJ24" i="1"/>
  <c r="JJ20" i="1"/>
  <c r="JJ32" i="1"/>
  <c r="JJ39" i="1"/>
  <c r="JJ45" i="1"/>
  <c r="JJ23" i="1"/>
  <c r="JJ19" i="1"/>
  <c r="JJ15" i="1"/>
  <c r="JJ35" i="1"/>
  <c r="JJ33" i="1"/>
  <c r="JJ27" i="1"/>
  <c r="JJ18" i="1"/>
  <c r="JJ12" i="1"/>
  <c r="JJ42" i="1"/>
  <c r="JJ25" i="1"/>
  <c r="JJ26" i="1"/>
  <c r="JJ16" i="1"/>
  <c r="JJ38" i="1"/>
  <c r="JJ41" i="1"/>
  <c r="JJ21" i="1"/>
  <c r="JJ14" i="1"/>
  <c r="JJ31" i="1"/>
  <c r="JJ46" i="1"/>
  <c r="JJ44" i="1"/>
  <c r="JJ29" i="1"/>
  <c r="JJ34" i="1"/>
  <c r="IZ32" i="1"/>
  <c r="IZ16" i="1"/>
  <c r="IZ13" i="1"/>
  <c r="IZ46" i="1"/>
  <c r="IZ38" i="1"/>
  <c r="IZ29" i="1"/>
  <c r="IZ15" i="1"/>
  <c r="IZ28" i="1"/>
  <c r="IZ20" i="1"/>
  <c r="IZ45" i="1"/>
  <c r="IZ34" i="1"/>
  <c r="IZ22" i="1"/>
  <c r="IZ24" i="1"/>
  <c r="IZ43" i="1"/>
  <c r="IZ30" i="1"/>
  <c r="IZ23" i="1"/>
  <c r="IZ11" i="1"/>
  <c r="IZ12" i="1"/>
  <c r="IZ25" i="1"/>
  <c r="IZ21" i="1"/>
  <c r="IZ39" i="1"/>
  <c r="IZ26" i="1"/>
  <c r="IZ36" i="1"/>
  <c r="IZ40" i="1"/>
  <c r="IZ17" i="1"/>
  <c r="IZ31" i="1"/>
  <c r="IZ41" i="1"/>
  <c r="IZ19" i="1"/>
  <c r="IZ27" i="1"/>
  <c r="IZ37" i="1"/>
  <c r="IZ35" i="1"/>
  <c r="IZ42" i="1"/>
  <c r="IZ44" i="1"/>
  <c r="IZ14" i="1"/>
  <c r="IZ33" i="1"/>
  <c r="IZ18" i="1"/>
  <c r="IP13" i="1"/>
  <c r="IP17" i="1"/>
  <c r="IP41" i="1"/>
  <c r="IP35" i="1"/>
  <c r="IP18" i="1"/>
  <c r="IP20" i="1"/>
  <c r="IP45" i="1"/>
  <c r="IP31" i="1"/>
  <c r="IP40" i="1"/>
  <c r="IP27" i="1"/>
  <c r="IP29" i="1"/>
  <c r="IP15" i="1"/>
  <c r="IP37" i="1"/>
  <c r="IP25" i="1"/>
  <c r="IP36" i="1"/>
  <c r="IP42" i="1"/>
  <c r="IP14" i="1"/>
  <c r="IP16" i="1"/>
  <c r="IP33" i="1"/>
  <c r="IP44" i="1"/>
  <c r="IP28" i="1"/>
  <c r="IP34" i="1"/>
  <c r="IP12" i="1"/>
  <c r="IP24" i="1"/>
  <c r="IP47" i="1"/>
  <c r="IP43" i="1"/>
  <c r="IP30" i="1"/>
  <c r="IP22" i="1"/>
  <c r="IP23" i="1"/>
  <c r="IP46" i="1"/>
  <c r="IP11" i="1"/>
  <c r="IP39" i="1"/>
  <c r="IH13" i="1"/>
  <c r="IH32" i="1"/>
  <c r="IH42" i="1"/>
  <c r="IH21" i="1"/>
  <c r="IH28" i="1"/>
  <c r="IH38" i="1"/>
  <c r="IH15" i="1"/>
  <c r="IH29" i="1"/>
  <c r="IH44" i="1"/>
  <c r="IH43" i="1"/>
  <c r="IH34" i="1"/>
  <c r="IH14" i="1"/>
  <c r="IH16" i="1"/>
  <c r="IH47" i="1"/>
  <c r="IH39" i="1"/>
  <c r="IH30" i="1"/>
  <c r="IH33" i="1"/>
  <c r="IH23" i="1"/>
  <c r="IH41" i="1"/>
  <c r="IH31" i="1"/>
  <c r="IH22" i="1"/>
  <c r="IH37" i="1"/>
  <c r="IH40" i="1"/>
  <c r="IH27" i="1"/>
  <c r="IH19" i="1"/>
  <c r="IH11" i="1"/>
  <c r="IH25" i="1"/>
  <c r="IH35" i="1"/>
  <c r="IH24" i="1"/>
  <c r="IH45" i="1"/>
  <c r="IH26" i="1"/>
  <c r="IH17" i="1"/>
  <c r="IH18" i="1"/>
  <c r="IH20" i="1"/>
  <c r="HX47" i="1"/>
  <c r="HX36" i="1"/>
  <c r="HX34" i="1"/>
  <c r="HX22" i="1"/>
  <c r="HP26" i="1"/>
  <c r="HP29" i="1"/>
  <c r="HP39" i="1"/>
  <c r="HP13" i="1"/>
  <c r="GV38" i="1"/>
  <c r="GV22" i="1"/>
  <c r="GV37" i="1"/>
  <c r="GV36" i="1"/>
  <c r="GV20" i="1"/>
  <c r="GV35" i="1"/>
  <c r="GV34" i="1"/>
  <c r="GV32" i="1"/>
  <c r="GV47" i="1"/>
  <c r="GV44" i="1"/>
  <c r="GV28" i="1"/>
  <c r="GV43" i="1"/>
  <c r="GV42" i="1"/>
  <c r="GV26" i="1"/>
  <c r="GV41" i="1"/>
  <c r="GV30" i="1"/>
  <c r="GV27" i="1"/>
  <c r="GV12" i="1"/>
  <c r="GV24" i="1"/>
  <c r="GV25" i="1"/>
  <c r="GV13" i="1"/>
  <c r="GV18" i="1"/>
  <c r="GV23" i="1"/>
  <c r="GV15" i="1"/>
  <c r="GV45" i="1"/>
  <c r="GV21" i="1"/>
  <c r="GV11" i="1"/>
  <c r="GV33" i="1"/>
  <c r="GV17" i="1"/>
  <c r="GN34" i="1"/>
  <c r="GN18" i="1"/>
  <c r="GN33" i="1"/>
  <c r="GN16" i="1"/>
  <c r="GN32" i="1"/>
  <c r="GN47" i="1"/>
  <c r="GN31" i="1"/>
  <c r="GN14" i="1"/>
  <c r="GN46" i="1"/>
  <c r="GN30" i="1"/>
  <c r="GN45" i="1"/>
  <c r="GN29" i="1"/>
  <c r="GN12" i="1"/>
  <c r="GN44" i="1"/>
  <c r="GN28" i="1"/>
  <c r="GN43" i="1"/>
  <c r="GN27" i="1"/>
  <c r="GN17" i="1"/>
  <c r="GN40" i="1"/>
  <c r="GN24" i="1"/>
  <c r="GN39" i="1"/>
  <c r="GN23" i="1"/>
  <c r="GN15" i="1"/>
  <c r="GN38" i="1"/>
  <c r="GN22" i="1"/>
  <c r="GN37" i="1"/>
  <c r="GN21" i="1"/>
  <c r="GN11" i="1"/>
  <c r="GN25" i="1"/>
  <c r="GN19" i="1"/>
  <c r="GN42" i="1"/>
  <c r="GN13" i="1"/>
  <c r="GN36" i="1"/>
  <c r="GN20" i="1"/>
  <c r="GD11" i="1"/>
  <c r="GD43" i="1"/>
  <c r="GD25" i="1"/>
  <c r="GD47" i="1"/>
  <c r="GD18" i="1"/>
  <c r="GD29" i="1"/>
  <c r="GD46" i="1"/>
  <c r="GD36" i="1"/>
  <c r="GD35" i="1"/>
  <c r="GD30" i="1"/>
  <c r="GD23" i="1"/>
  <c r="GD38" i="1"/>
  <c r="GD28" i="1"/>
  <c r="GD19" i="1"/>
  <c r="GD21" i="1"/>
  <c r="GD16" i="1"/>
  <c r="GD41" i="1"/>
  <c r="GD31" i="1"/>
  <c r="GD27" i="1"/>
  <c r="GD13" i="1"/>
  <c r="GD15" i="1"/>
  <c r="GD42" i="1"/>
  <c r="GD39" i="1"/>
  <c r="GD14" i="1"/>
  <c r="GD12" i="1"/>
  <c r="FV44" i="1"/>
  <c r="FV28" i="1"/>
  <c r="FV22" i="1"/>
  <c r="FV21" i="1"/>
  <c r="FV42" i="1"/>
  <c r="FV37" i="1"/>
  <c r="FV14" i="1"/>
  <c r="FV13" i="1"/>
  <c r="FV40" i="1"/>
  <c r="FV31" i="1"/>
  <c r="FV45" i="1"/>
  <c r="FV16" i="1"/>
  <c r="FV11" i="1"/>
  <c r="FV39" i="1"/>
  <c r="FV32" i="1"/>
  <c r="FV29" i="1"/>
  <c r="FV26" i="1"/>
  <c r="FV46" i="1"/>
  <c r="FV25" i="1"/>
  <c r="FV35" i="1"/>
  <c r="FV34" i="1"/>
  <c r="FV12" i="1"/>
  <c r="FL44" i="1"/>
  <c r="FL47" i="1"/>
  <c r="FL19" i="1"/>
  <c r="FL18" i="1"/>
  <c r="FL35" i="1"/>
  <c r="FL34" i="1"/>
  <c r="FL20" i="1"/>
  <c r="FL37" i="1"/>
  <c r="FL27" i="1"/>
  <c r="FL26" i="1"/>
  <c r="FL12" i="1"/>
  <c r="FL17" i="1"/>
  <c r="FL45" i="1"/>
  <c r="FL30" i="1"/>
  <c r="FL29" i="1"/>
  <c r="FL28" i="1"/>
  <c r="FL24" i="1"/>
  <c r="FL43" i="1"/>
  <c r="FL41" i="1"/>
  <c r="FL13" i="1"/>
  <c r="FL36" i="1"/>
  <c r="FL23" i="1"/>
  <c r="FB40" i="1"/>
  <c r="FB27" i="1"/>
  <c r="FB43" i="1"/>
  <c r="FB26" i="1"/>
  <c r="FB46" i="1"/>
  <c r="FB36" i="1"/>
  <c r="FB23" i="1"/>
  <c r="FB17" i="1"/>
  <c r="FB38" i="1"/>
  <c r="FB28" i="1"/>
  <c r="FB21" i="1"/>
  <c r="FB44" i="1"/>
  <c r="FB37" i="1"/>
  <c r="FB41" i="1"/>
  <c r="FB13" i="1"/>
  <c r="FB12" i="1"/>
  <c r="FB39" i="1"/>
  <c r="FB32" i="1"/>
  <c r="FB30" i="1"/>
  <c r="FB22" i="1"/>
  <c r="FB25" i="1"/>
  <c r="FB42" i="1"/>
  <c r="FB24" i="1"/>
  <c r="FB15" i="1"/>
  <c r="FB14" i="1"/>
  <c r="FB20" i="1"/>
  <c r="FB16" i="1"/>
  <c r="FB47" i="1"/>
  <c r="FB19" i="1"/>
  <c r="FB45" i="1"/>
  <c r="FB11" i="1"/>
  <c r="FB29" i="1"/>
  <c r="FB35" i="1"/>
  <c r="FB18" i="1"/>
  <c r="ET39" i="1"/>
  <c r="ET41" i="1"/>
  <c r="ET34" i="1"/>
  <c r="ET13" i="1"/>
  <c r="ET43" i="1"/>
  <c r="ET42" i="1"/>
  <c r="ET32" i="1"/>
  <c r="ET25" i="1"/>
  <c r="ET44" i="1"/>
  <c r="ET12" i="1"/>
  <c r="ET45" i="1"/>
  <c r="ET24" i="1"/>
  <c r="ET23" i="1"/>
  <c r="ET22" i="1"/>
  <c r="ET20" i="1"/>
  <c r="ET40" i="1"/>
  <c r="ET35" i="1"/>
  <c r="ET15" i="1"/>
  <c r="ET14" i="1"/>
  <c r="ET11" i="1"/>
  <c r="ET38" i="1"/>
  <c r="ET36" i="1"/>
  <c r="ET18" i="1"/>
  <c r="ET19" i="1"/>
  <c r="ET37" i="1"/>
  <c r="ET28" i="1"/>
  <c r="ET26" i="1"/>
  <c r="ET30" i="1"/>
  <c r="ET46" i="1"/>
  <c r="ET29" i="1"/>
  <c r="ET27" i="1"/>
  <c r="ET31" i="1"/>
  <c r="ET21" i="1"/>
  <c r="EJ44" i="1"/>
  <c r="EJ19" i="1"/>
  <c r="EJ23" i="1"/>
  <c r="EJ16" i="1"/>
  <c r="EJ46" i="1"/>
  <c r="EJ36" i="1"/>
  <c r="EJ28" i="1"/>
  <c r="EJ15" i="1"/>
  <c r="EJ22" i="1"/>
  <c r="EJ38" i="1"/>
  <c r="EJ26" i="1"/>
  <c r="EJ20" i="1"/>
  <c r="EJ42" i="1"/>
  <c r="EJ37" i="1"/>
  <c r="EJ47" i="1"/>
  <c r="EJ18" i="1"/>
  <c r="EJ12" i="1"/>
  <c r="EJ24" i="1"/>
  <c r="EJ33" i="1"/>
  <c r="EJ40" i="1"/>
  <c r="EJ34" i="1"/>
  <c r="EJ21" i="1"/>
  <c r="EJ17" i="1"/>
  <c r="EJ14" i="1"/>
  <c r="EJ43" i="1"/>
  <c r="EJ32" i="1"/>
  <c r="EJ13" i="1"/>
  <c r="EJ41" i="1"/>
  <c r="EJ45" i="1"/>
  <c r="EJ27" i="1"/>
  <c r="EJ29" i="1"/>
  <c r="EJ31" i="1"/>
  <c r="EJ25" i="1"/>
  <c r="DZ11" i="1"/>
  <c r="DZ37" i="1"/>
  <c r="DZ16" i="1"/>
  <c r="DZ27" i="1"/>
  <c r="DZ20" i="1"/>
  <c r="DZ30" i="1"/>
  <c r="DZ46" i="1"/>
  <c r="DZ35" i="1"/>
  <c r="DZ19" i="1"/>
  <c r="DZ40" i="1"/>
  <c r="DZ38" i="1"/>
  <c r="DZ32" i="1"/>
  <c r="DZ47" i="1"/>
  <c r="DZ31" i="1"/>
  <c r="DZ41" i="1"/>
  <c r="DZ25" i="1"/>
  <c r="DZ29" i="1"/>
  <c r="DZ22" i="1"/>
  <c r="DZ44" i="1"/>
  <c r="DZ42" i="1"/>
  <c r="DZ39" i="1"/>
  <c r="DZ13" i="1"/>
  <c r="DZ28" i="1"/>
  <c r="DR31" i="1"/>
  <c r="DR11" i="1"/>
  <c r="DR41" i="1"/>
  <c r="DR25" i="1"/>
  <c r="DR29" i="1"/>
  <c r="DR23" i="1"/>
  <c r="DR33" i="1"/>
  <c r="DR17" i="1"/>
  <c r="DR21" i="1"/>
  <c r="DR14" i="1"/>
  <c r="DR44" i="1"/>
  <c r="DR42" i="1"/>
  <c r="DR40" i="1"/>
  <c r="DR13" i="1"/>
  <c r="DR20" i="1"/>
  <c r="DR36" i="1"/>
  <c r="DR34" i="1"/>
  <c r="DR26" i="1"/>
  <c r="DR28" i="1"/>
  <c r="DR43" i="1"/>
  <c r="DR37" i="1"/>
  <c r="DR32" i="1"/>
  <c r="DR27" i="1"/>
  <c r="DR35" i="1"/>
  <c r="DH27" i="1"/>
  <c r="DH44" i="1"/>
  <c r="DH29" i="1"/>
  <c r="DH15" i="1"/>
  <c r="DH16" i="1"/>
  <c r="DH46" i="1"/>
  <c r="DH21" i="1"/>
  <c r="DH33" i="1"/>
  <c r="DH18" i="1"/>
  <c r="DH38" i="1"/>
  <c r="DH13" i="1"/>
  <c r="DH25" i="1"/>
  <c r="DH32" i="1"/>
  <c r="DH36" i="1"/>
  <c r="DH30" i="1"/>
  <c r="DH17" i="1"/>
  <c r="DH19" i="1"/>
  <c r="DH41" i="1"/>
  <c r="DH20" i="1"/>
  <c r="DH14" i="1"/>
  <c r="DH24" i="1"/>
  <c r="DH39" i="1"/>
  <c r="CZ41" i="1"/>
  <c r="CZ20" i="1"/>
  <c r="CZ38" i="1"/>
  <c r="CZ33" i="1"/>
  <c r="CZ32" i="1"/>
  <c r="CZ42" i="1"/>
  <c r="CZ12" i="1"/>
  <c r="CZ30" i="1"/>
  <c r="CZ25" i="1"/>
  <c r="CZ18" i="1"/>
  <c r="CZ43" i="1"/>
  <c r="CZ47" i="1"/>
  <c r="CZ22" i="1"/>
  <c r="CZ17" i="1"/>
  <c r="CZ24" i="1"/>
  <c r="CZ44" i="1"/>
  <c r="CZ37" i="1"/>
  <c r="CZ14" i="1"/>
  <c r="CZ16" i="1"/>
  <c r="CZ19" i="1"/>
  <c r="CZ40" i="1"/>
  <c r="CZ21" i="1"/>
  <c r="CZ31" i="1"/>
  <c r="CZ26" i="1"/>
  <c r="CP44" i="1"/>
  <c r="CP36" i="1"/>
  <c r="CP31" i="1"/>
  <c r="CP14" i="1"/>
  <c r="CP34" i="1"/>
  <c r="CP28" i="1"/>
  <c r="CP23" i="1"/>
  <c r="CP46" i="1"/>
  <c r="CP26" i="1"/>
  <c r="CP20" i="1"/>
  <c r="CP15" i="1"/>
  <c r="CP38" i="1"/>
  <c r="CP18" i="1"/>
  <c r="CP12" i="1"/>
  <c r="CP43" i="1"/>
  <c r="CP11" i="1"/>
  <c r="CP39" i="1"/>
  <c r="CP35" i="1"/>
  <c r="CP29" i="1"/>
  <c r="CP45" i="1"/>
  <c r="CP17" i="1"/>
  <c r="CP30" i="1"/>
  <c r="CP40" i="1"/>
  <c r="CP27" i="1"/>
  <c r="CP21" i="1"/>
  <c r="CP33" i="1"/>
  <c r="CP19" i="1"/>
  <c r="CP37" i="1"/>
  <c r="CP13" i="1"/>
  <c r="CP22" i="1"/>
  <c r="CP47" i="1"/>
  <c r="CP16" i="1"/>
  <c r="CF37" i="1"/>
  <c r="CF26" i="1"/>
  <c r="CF30" i="1"/>
  <c r="CF33" i="1"/>
  <c r="CF41" i="1"/>
  <c r="CF39" i="1"/>
  <c r="CF17" i="1"/>
  <c r="CF34" i="1"/>
  <c r="CF31" i="1"/>
  <c r="CF11" i="1"/>
  <c r="CF35" i="1"/>
  <c r="CF23" i="1"/>
  <c r="CF22" i="1"/>
  <c r="CF12" i="1"/>
  <c r="CF27" i="1"/>
  <c r="CF15" i="1"/>
  <c r="CF21" i="1"/>
  <c r="CF44" i="1"/>
  <c r="CF47" i="1"/>
  <c r="CF32" i="1"/>
  <c r="CF18" i="1"/>
  <c r="BX19" i="1"/>
  <c r="BX40" i="1"/>
  <c r="BX22" i="1"/>
  <c r="BX12" i="1"/>
  <c r="BX43" i="1"/>
  <c r="BX36" i="1"/>
  <c r="BX32" i="1"/>
  <c r="BX21" i="1"/>
  <c r="BX44" i="1"/>
  <c r="BX28" i="1"/>
  <c r="BX24" i="1"/>
  <c r="BX20" i="1"/>
  <c r="BX29" i="1"/>
  <c r="BX45" i="1"/>
  <c r="BX47" i="1"/>
  <c r="BX26" i="1"/>
  <c r="BX14" i="1"/>
  <c r="BX13" i="1"/>
  <c r="BX34" i="1"/>
  <c r="BX31" i="1"/>
  <c r="BX17" i="1"/>
  <c r="BX41" i="1"/>
  <c r="BX35" i="1"/>
  <c r="BX23" i="1"/>
  <c r="BX38" i="1"/>
  <c r="BX16" i="1"/>
  <c r="BX39" i="1"/>
  <c r="BX42" i="1"/>
  <c r="BX15" i="1"/>
  <c r="BX25" i="1"/>
  <c r="BX37" i="1"/>
  <c r="BX33" i="1"/>
  <c r="BX30" i="1"/>
  <c r="BN12" i="1"/>
  <c r="BN14" i="1"/>
  <c r="BN31" i="1"/>
  <c r="BN43" i="1"/>
  <c r="BN25" i="1"/>
  <c r="BN30" i="1"/>
  <c r="BN16" i="1"/>
  <c r="BN44" i="1"/>
  <c r="BN17" i="1"/>
  <c r="BN22" i="1"/>
  <c r="BN13" i="1"/>
  <c r="BN28" i="1"/>
  <c r="BN46" i="1"/>
  <c r="BN34" i="1"/>
  <c r="BN35" i="1"/>
  <c r="BN39" i="1"/>
  <c r="BN11" i="1"/>
  <c r="BN40" i="1"/>
  <c r="BN37" i="1"/>
  <c r="BN20" i="1"/>
  <c r="BN27" i="1"/>
  <c r="BN47" i="1"/>
  <c r="BN21" i="1"/>
  <c r="BN18" i="1"/>
  <c r="BF23" i="1"/>
  <c r="BF11" i="1"/>
  <c r="BF28" i="1"/>
  <c r="BF19" i="1"/>
  <c r="BF35" i="1"/>
  <c r="BF47" i="1"/>
  <c r="BF26" i="1"/>
  <c r="BF46" i="1"/>
  <c r="BF34" i="1"/>
  <c r="BF15" i="1"/>
  <c r="BF16" i="1"/>
  <c r="BF13" i="1"/>
  <c r="BF40" i="1"/>
  <c r="BF37" i="1"/>
  <c r="BF39" i="1"/>
  <c r="BF32" i="1"/>
  <c r="BF29" i="1"/>
  <c r="BF14" i="1"/>
  <c r="BF45" i="1"/>
  <c r="BF21" i="1"/>
  <c r="BF36" i="1"/>
  <c r="BF27" i="1"/>
  <c r="BF42" i="1"/>
  <c r="BF33" i="1"/>
  <c r="BF30" i="1"/>
  <c r="BF20" i="1"/>
  <c r="BF24" i="1"/>
  <c r="AV17" i="1"/>
  <c r="AV12" i="1"/>
  <c r="AV24" i="1"/>
  <c r="AV27" i="1"/>
  <c r="AV13" i="1"/>
  <c r="AV32" i="1"/>
  <c r="AV46" i="1"/>
  <c r="AV41" i="1"/>
  <c r="AV39" i="1"/>
  <c r="AV42" i="1"/>
  <c r="AV37" i="1"/>
  <c r="AV35" i="1"/>
  <c r="AV44" i="1"/>
  <c r="AV16" i="1"/>
  <c r="AV38" i="1"/>
  <c r="AV33" i="1"/>
  <c r="AV31" i="1"/>
  <c r="AV11" i="1"/>
  <c r="AV15" i="1"/>
  <c r="AV34" i="1"/>
  <c r="AV29" i="1"/>
  <c r="AV14" i="1"/>
  <c r="AV36" i="1"/>
  <c r="AV26" i="1"/>
  <c r="AV21" i="1"/>
  <c r="AV40" i="1"/>
  <c r="AV20" i="1"/>
  <c r="AD43" i="1"/>
  <c r="AD42" i="1"/>
  <c r="AD41" i="1"/>
  <c r="AD40" i="1"/>
  <c r="AD46" i="1"/>
  <c r="V32" i="1"/>
  <c r="V22" i="1"/>
  <c r="V45" i="1"/>
  <c r="AN23" i="1"/>
  <c r="AN31" i="1"/>
  <c r="AN39" i="1"/>
  <c r="AN47" i="1"/>
  <c r="AF29" i="1"/>
  <c r="AF37" i="1"/>
  <c r="AF45" i="1"/>
  <c r="AN13" i="1"/>
  <c r="AF14" i="1"/>
  <c r="V25" i="1"/>
  <c r="AO17" i="1"/>
  <c r="AO27" i="1"/>
  <c r="AO13" i="1"/>
  <c r="AO38" i="1"/>
  <c r="BH30" i="1"/>
  <c r="CJ12" i="1"/>
  <c r="FN16" i="1"/>
  <c r="FN17" i="1"/>
  <c r="FN35" i="1"/>
  <c r="FN25" i="1"/>
  <c r="DJ26" i="1"/>
  <c r="DJ19" i="1"/>
  <c r="DJ24" i="1"/>
  <c r="DJ22" i="1"/>
  <c r="DB36" i="1"/>
  <c r="DB42" i="1"/>
  <c r="DB33" i="1"/>
  <c r="DB14" i="1"/>
  <c r="DB44" i="1"/>
  <c r="AX38" i="1"/>
  <c r="AX40" i="1"/>
  <c r="AX45" i="1"/>
  <c r="GF13" i="1"/>
  <c r="GF19" i="1"/>
  <c r="GF17" i="1"/>
  <c r="GF26" i="1"/>
  <c r="GF47" i="1"/>
  <c r="DT16" i="1"/>
  <c r="DT23" i="1"/>
  <c r="DT28" i="1"/>
  <c r="DT44" i="1"/>
  <c r="BH16" i="1"/>
  <c r="BH23" i="1"/>
  <c r="BH34" i="1"/>
  <c r="FE28" i="1"/>
  <c r="BH18" i="1"/>
  <c r="GZ11" i="1"/>
  <c r="GZ22" i="1"/>
  <c r="GZ38" i="1"/>
  <c r="GZ23" i="1"/>
  <c r="GZ39" i="1"/>
  <c r="FD39" i="1"/>
  <c r="FD12" i="1"/>
  <c r="FD21" i="1"/>
  <c r="FD33" i="1"/>
  <c r="FD43" i="1"/>
  <c r="EV17" i="1"/>
  <c r="EV16" i="1"/>
  <c r="EV26" i="1"/>
  <c r="EV41" i="1"/>
  <c r="CR19" i="1"/>
  <c r="CR33" i="1"/>
  <c r="CR38" i="1"/>
  <c r="CR36" i="1"/>
  <c r="CJ13" i="1"/>
  <c r="CJ14" i="1"/>
  <c r="CJ35" i="1"/>
  <c r="CJ38" i="1"/>
  <c r="BP28" i="1"/>
  <c r="GP26" i="1"/>
  <c r="EL34" i="1"/>
  <c r="ED28" i="1"/>
  <c r="CX14" i="1"/>
  <c r="BZ30" i="1"/>
  <c r="FX11" i="1"/>
  <c r="FX42" i="1"/>
  <c r="AX47" i="1"/>
  <c r="AN18" i="1"/>
  <c r="V47" i="1"/>
  <c r="V29" i="1"/>
  <c r="AN25" i="1"/>
  <c r="AN33" i="1"/>
  <c r="AN41" i="1"/>
  <c r="AF23" i="1"/>
  <c r="AF31" i="1"/>
  <c r="AF39" i="1"/>
  <c r="AF47" i="1"/>
  <c r="AO25" i="1"/>
  <c r="AO18" i="1"/>
  <c r="AO43" i="1"/>
  <c r="AO29" i="1"/>
  <c r="AO15" i="1"/>
  <c r="CJ16" i="1"/>
  <c r="FN40" i="1"/>
  <c r="FN22" i="1"/>
  <c r="FN24" i="1"/>
  <c r="FN42" i="1"/>
  <c r="DJ29" i="1"/>
  <c r="DJ35" i="1"/>
  <c r="DJ15" i="1"/>
  <c r="DJ40" i="1"/>
  <c r="DB18" i="1"/>
  <c r="DB29" i="1"/>
  <c r="DB24" i="1"/>
  <c r="DB30" i="1"/>
  <c r="AX46" i="1"/>
  <c r="AX21" i="1"/>
  <c r="GF22" i="1"/>
  <c r="GF25" i="1"/>
  <c r="GF36" i="1"/>
  <c r="GF43" i="1"/>
  <c r="GF41" i="1"/>
  <c r="DT14" i="1"/>
  <c r="DT41" i="1"/>
  <c r="DT42" i="1"/>
  <c r="DT43" i="1"/>
  <c r="BH11" i="1"/>
  <c r="BH14" i="1"/>
  <c r="BH39" i="1"/>
  <c r="BH45" i="1"/>
  <c r="FE47" i="1"/>
  <c r="GZ12" i="1"/>
  <c r="GZ26" i="1"/>
  <c r="GZ42" i="1"/>
  <c r="GZ27" i="1"/>
  <c r="GZ43" i="1"/>
  <c r="FD18" i="1"/>
  <c r="FD19" i="1"/>
  <c r="FD37" i="1"/>
  <c r="FD27" i="1"/>
  <c r="FD45" i="1"/>
  <c r="EV15" i="1"/>
  <c r="EV32" i="1"/>
  <c r="EV25" i="1"/>
  <c r="EV44" i="1"/>
  <c r="CR11" i="1"/>
  <c r="CR47" i="1"/>
  <c r="CR15" i="1"/>
  <c r="CR21" i="1"/>
  <c r="CR44" i="1"/>
  <c r="CJ21" i="1"/>
  <c r="CJ20" i="1"/>
  <c r="CJ40" i="1"/>
  <c r="CJ44" i="1"/>
  <c r="BP46" i="1"/>
  <c r="AX12" i="1"/>
  <c r="GP15" i="1"/>
  <c r="GP42" i="1"/>
  <c r="EL27" i="1"/>
  <c r="ED19" i="1"/>
  <c r="ED41" i="1"/>
  <c r="BZ36" i="1"/>
  <c r="FX24" i="1"/>
  <c r="AX15" i="1"/>
  <c r="AF15" i="1"/>
  <c r="AN20" i="1"/>
  <c r="V43" i="1"/>
  <c r="AN26" i="1"/>
  <c r="AN34" i="1"/>
  <c r="AN42" i="1"/>
  <c r="AF24" i="1"/>
  <c r="AF32" i="1"/>
  <c r="AF40" i="1"/>
  <c r="V42" i="1"/>
  <c r="AO26" i="1"/>
  <c r="AO41" i="1"/>
  <c r="AO12" i="1"/>
  <c r="AO37" i="1"/>
  <c r="AO23" i="1"/>
  <c r="AX18" i="1"/>
  <c r="FN47" i="1"/>
  <c r="FN23" i="1"/>
  <c r="FN32" i="1"/>
  <c r="FN44" i="1"/>
  <c r="DJ20" i="1"/>
  <c r="DJ47" i="1"/>
  <c r="DJ23" i="1"/>
  <c r="DJ38" i="1"/>
  <c r="DB20" i="1"/>
  <c r="DB19" i="1"/>
  <c r="DB32" i="1"/>
  <c r="DB38" i="1"/>
  <c r="AX20" i="1"/>
  <c r="AX25" i="1"/>
  <c r="GF46" i="1"/>
  <c r="GF15" i="1"/>
  <c r="GF33" i="1"/>
  <c r="GF23" i="1"/>
  <c r="DT11" i="1"/>
  <c r="DT32" i="1"/>
  <c r="DT13" i="1"/>
  <c r="DT19" i="1"/>
  <c r="DT40" i="1"/>
  <c r="BH13" i="1"/>
  <c r="BH33" i="1"/>
  <c r="BH42" i="1"/>
  <c r="BH44" i="1"/>
  <c r="FE20" i="1"/>
  <c r="CR39" i="1"/>
  <c r="AX17" i="1"/>
  <c r="GZ16" i="1"/>
  <c r="GZ28" i="1"/>
  <c r="GZ44" i="1"/>
  <c r="GZ29" i="1"/>
  <c r="GZ45" i="1"/>
  <c r="FD31" i="1"/>
  <c r="FD36" i="1"/>
  <c r="FD26" i="1"/>
  <c r="FD35" i="1"/>
  <c r="EV11" i="1"/>
  <c r="EV12" i="1"/>
  <c r="EV47" i="1"/>
  <c r="EV33" i="1"/>
  <c r="EV38" i="1"/>
  <c r="CR16" i="1"/>
  <c r="CR32" i="1"/>
  <c r="CR23" i="1"/>
  <c r="CR29" i="1"/>
  <c r="CR43" i="1"/>
  <c r="CJ22" i="1"/>
  <c r="CJ28" i="1"/>
  <c r="CJ15" i="1"/>
  <c r="CJ42" i="1"/>
  <c r="BP12" i="1"/>
  <c r="AX35" i="1"/>
  <c r="GP23" i="1"/>
  <c r="EL23" i="1"/>
  <c r="ED27" i="1"/>
  <c r="BZ42" i="1"/>
  <c r="FX28" i="1"/>
  <c r="AX43" i="1"/>
  <c r="CJ43" i="1"/>
  <c r="V21" i="1"/>
  <c r="V31" i="1"/>
  <c r="AN11" i="1"/>
  <c r="V44" i="1"/>
  <c r="AF21" i="1"/>
  <c r="V35" i="1"/>
  <c r="AN27" i="1"/>
  <c r="AN35" i="1"/>
  <c r="AN43" i="1"/>
  <c r="AF25" i="1"/>
  <c r="AF33" i="1"/>
  <c r="AF41" i="1"/>
  <c r="V34" i="1"/>
  <c r="AO32" i="1"/>
  <c r="AO24" i="1"/>
  <c r="AO20" i="1"/>
  <c r="AO45" i="1"/>
  <c r="AO31" i="1"/>
  <c r="DJ11" i="1"/>
  <c r="FN13" i="1"/>
  <c r="FN27" i="1"/>
  <c r="FN37" i="1"/>
  <c r="FN41" i="1"/>
  <c r="DJ21" i="1"/>
  <c r="DJ17" i="1"/>
  <c r="DJ31" i="1"/>
  <c r="DJ46" i="1"/>
  <c r="DB21" i="1"/>
  <c r="DB27" i="1"/>
  <c r="DB39" i="1"/>
  <c r="DB47" i="1"/>
  <c r="AX24" i="1"/>
  <c r="AX29" i="1"/>
  <c r="GF18" i="1"/>
  <c r="GF12" i="1"/>
  <c r="GF37" i="1"/>
  <c r="GF31" i="1"/>
  <c r="DT34" i="1"/>
  <c r="DT17" i="1"/>
  <c r="DT21" i="1"/>
  <c r="DT27" i="1"/>
  <c r="DT39" i="1"/>
  <c r="BH25" i="1"/>
  <c r="BH24" i="1"/>
  <c r="BH36" i="1"/>
  <c r="BH43" i="1"/>
  <c r="BP13" i="1"/>
  <c r="FE21" i="1"/>
  <c r="BH22" i="1"/>
  <c r="GZ13" i="1"/>
  <c r="GZ30" i="1"/>
  <c r="GZ46" i="1"/>
  <c r="GZ31" i="1"/>
  <c r="GZ47" i="1"/>
  <c r="FD22" i="1"/>
  <c r="FD16" i="1"/>
  <c r="FD34" i="1"/>
  <c r="FD47" i="1"/>
  <c r="EV23" i="1"/>
  <c r="EV20" i="1"/>
  <c r="EV13" i="1"/>
  <c r="EV39" i="1"/>
  <c r="EV46" i="1"/>
  <c r="CR24" i="1"/>
  <c r="CR34" i="1"/>
  <c r="CR31" i="1"/>
  <c r="CR37" i="1"/>
  <c r="CR42" i="1"/>
  <c r="CJ24" i="1"/>
  <c r="CJ36" i="1"/>
  <c r="CJ23" i="1"/>
  <c r="CJ47" i="1"/>
  <c r="BP25" i="1"/>
  <c r="BZ16" i="1"/>
  <c r="AX22" i="1"/>
  <c r="GP25" i="1"/>
  <c r="EL31" i="1"/>
  <c r="ED35" i="1"/>
  <c r="BZ15" i="1"/>
  <c r="FX12" i="1"/>
  <c r="V40" i="1"/>
  <c r="V39" i="1"/>
  <c r="AF19" i="1"/>
  <c r="V23" i="1"/>
  <c r="AF12" i="1"/>
  <c r="V36" i="1"/>
  <c r="V27" i="1"/>
  <c r="AN28" i="1"/>
  <c r="AN36" i="1"/>
  <c r="AN44" i="1"/>
  <c r="AF26" i="1"/>
  <c r="AF34" i="1"/>
  <c r="AF42" i="1"/>
  <c r="V26" i="1"/>
  <c r="AO33" i="1"/>
  <c r="AO42" i="1"/>
  <c r="AO28" i="1"/>
  <c r="AO14" i="1"/>
  <c r="AO39" i="1"/>
  <c r="BP22" i="1"/>
  <c r="FN20" i="1"/>
  <c r="FN21" i="1"/>
  <c r="FN39" i="1"/>
  <c r="FN31" i="1"/>
  <c r="FN38" i="1"/>
  <c r="DJ34" i="1"/>
  <c r="DJ25" i="1"/>
  <c r="DJ41" i="1"/>
  <c r="DJ45" i="1"/>
  <c r="DB12" i="1"/>
  <c r="DB35" i="1"/>
  <c r="DB15" i="1"/>
  <c r="DB40" i="1"/>
  <c r="AX28" i="1"/>
  <c r="AX33" i="1"/>
  <c r="BH17" i="1"/>
  <c r="GF28" i="1"/>
  <c r="GF20" i="1"/>
  <c r="GF38" i="1"/>
  <c r="GF40" i="1"/>
  <c r="DT24" i="1"/>
  <c r="DT30" i="1"/>
  <c r="DT29" i="1"/>
  <c r="DT18" i="1"/>
  <c r="DT47" i="1"/>
  <c r="BH26" i="1"/>
  <c r="BH32" i="1"/>
  <c r="BH19" i="1"/>
  <c r="FE15" i="1"/>
  <c r="DJ18" i="1"/>
  <c r="BP20" i="1"/>
  <c r="AX13" i="1"/>
  <c r="GZ15" i="1"/>
  <c r="GZ32" i="1"/>
  <c r="GZ17" i="1"/>
  <c r="GZ33" i="1"/>
  <c r="FD14" i="1"/>
  <c r="FD23" i="1"/>
  <c r="FD41" i="1"/>
  <c r="FD44" i="1"/>
  <c r="EV28" i="1"/>
  <c r="EV36" i="1"/>
  <c r="EV21" i="1"/>
  <c r="EV30" i="1"/>
  <c r="EV43" i="1"/>
  <c r="CR26" i="1"/>
  <c r="CR35" i="1"/>
  <c r="CR14" i="1"/>
  <c r="CR12" i="1"/>
  <c r="CR41" i="1"/>
  <c r="CJ25" i="1"/>
  <c r="CJ45" i="1"/>
  <c r="CJ31" i="1"/>
  <c r="BP30" i="1"/>
  <c r="BP29" i="1"/>
  <c r="GP39" i="1"/>
  <c r="EL36" i="1"/>
  <c r="ED22" i="1"/>
  <c r="BZ18" i="1"/>
  <c r="FX45" i="1"/>
  <c r="IJ38" i="1"/>
  <c r="AN19" i="1"/>
  <c r="V46" i="1"/>
  <c r="AN16" i="1"/>
  <c r="V28" i="1"/>
  <c r="AN21" i="1"/>
  <c r="AN29" i="1"/>
  <c r="AN37" i="1"/>
  <c r="AN45" i="1"/>
  <c r="AF27" i="1"/>
  <c r="AF35" i="1"/>
  <c r="AF43" i="1"/>
  <c r="V41" i="1"/>
  <c r="AO16" i="1"/>
  <c r="AO11" i="1"/>
  <c r="AO36" i="1"/>
  <c r="AO22" i="1"/>
  <c r="AO47" i="1"/>
  <c r="DB41" i="1"/>
  <c r="AX26" i="1"/>
  <c r="AX14" i="1"/>
  <c r="FN30" i="1"/>
  <c r="FN18" i="1"/>
  <c r="FN19" i="1"/>
  <c r="FN28" i="1"/>
  <c r="FN46" i="1"/>
  <c r="DJ39" i="1"/>
  <c r="DJ36" i="1"/>
  <c r="DJ33" i="1"/>
  <c r="DJ42" i="1"/>
  <c r="DJ44" i="1"/>
  <c r="DB13" i="1"/>
  <c r="DB17" i="1"/>
  <c r="DB23" i="1"/>
  <c r="DB46" i="1"/>
  <c r="AX30" i="1"/>
  <c r="AX32" i="1"/>
  <c r="AX37" i="1"/>
  <c r="GF11" i="1"/>
  <c r="GF21" i="1"/>
  <c r="GF35" i="1"/>
  <c r="GF30" i="1"/>
  <c r="GF42" i="1"/>
  <c r="DT45" i="1"/>
  <c r="DT37" i="1"/>
  <c r="DT12" i="1"/>
  <c r="DT26" i="1"/>
  <c r="DT38" i="1"/>
  <c r="BH29" i="1"/>
  <c r="BH40" i="1"/>
  <c r="BH27" i="1"/>
  <c r="FE22" i="1"/>
  <c r="BZ35" i="1"/>
  <c r="BZ19" i="1"/>
  <c r="GZ18" i="1"/>
  <c r="GZ34" i="1"/>
  <c r="GZ19" i="1"/>
  <c r="GZ35" i="1"/>
  <c r="FD11" i="1"/>
  <c r="FD15" i="1"/>
  <c r="FD28" i="1"/>
  <c r="FD42" i="1"/>
  <c r="FD38" i="1"/>
  <c r="EV22" i="1"/>
  <c r="EV19" i="1"/>
  <c r="EV29" i="1"/>
  <c r="EV27" i="1"/>
  <c r="EV40" i="1"/>
  <c r="CR27" i="1"/>
  <c r="CR17" i="1"/>
  <c r="CR22" i="1"/>
  <c r="CR20" i="1"/>
  <c r="CJ11" i="1"/>
  <c r="CJ26" i="1"/>
  <c r="CJ19" i="1"/>
  <c r="CJ39" i="1"/>
  <c r="BP16" i="1"/>
  <c r="BP41" i="1"/>
  <c r="BH41" i="1"/>
  <c r="GP41" i="1"/>
  <c r="EL47" i="1"/>
  <c r="ED30" i="1"/>
  <c r="BZ24" i="1"/>
  <c r="FX46" i="1"/>
  <c r="AN14" i="1"/>
  <c r="V30" i="1"/>
  <c r="AF16" i="1"/>
  <c r="V20" i="1"/>
  <c r="AF13" i="1"/>
  <c r="AN22" i="1"/>
  <c r="AN30" i="1"/>
  <c r="AN38" i="1"/>
  <c r="AN46" i="1"/>
  <c r="AF28" i="1"/>
  <c r="AF36" i="1"/>
  <c r="AF44" i="1"/>
  <c r="AO34" i="1"/>
  <c r="AO19" i="1"/>
  <c r="AO44" i="1"/>
  <c r="FN15" i="1"/>
  <c r="FN29" i="1"/>
  <c r="FN34" i="1"/>
  <c r="FN36" i="1"/>
  <c r="DJ13" i="1"/>
  <c r="DJ37" i="1"/>
  <c r="DJ16" i="1"/>
  <c r="DJ14" i="1"/>
  <c r="DJ43" i="1"/>
  <c r="DB26" i="1"/>
  <c r="DB25" i="1"/>
  <c r="DB31" i="1"/>
  <c r="AX34" i="1"/>
  <c r="AX36" i="1"/>
  <c r="GF14" i="1"/>
  <c r="GF24" i="1"/>
  <c r="GF45" i="1"/>
  <c r="GF29" i="1"/>
  <c r="DT22" i="1"/>
  <c r="DT15" i="1"/>
  <c r="DT20" i="1"/>
  <c r="DT36" i="1"/>
  <c r="BH47" i="1"/>
  <c r="BH15" i="1"/>
  <c r="BP21" i="1"/>
  <c r="GZ20" i="1"/>
  <c r="GZ36" i="1"/>
  <c r="GZ21" i="1"/>
  <c r="FD24" i="1"/>
  <c r="FD32" i="1"/>
  <c r="FD13" i="1"/>
  <c r="FD25" i="1"/>
  <c r="EV14" i="1"/>
  <c r="EV31" i="1"/>
  <c r="EV37" i="1"/>
  <c r="EV35" i="1"/>
  <c r="CR18" i="1"/>
  <c r="CR25" i="1"/>
  <c r="CR30" i="1"/>
  <c r="CJ33" i="1"/>
  <c r="CJ41" i="1"/>
  <c r="CJ27" i="1"/>
  <c r="KX88" i="1"/>
  <c r="KX79" i="1"/>
  <c r="KX76" i="1"/>
  <c r="KX62" i="1"/>
  <c r="KX54" i="1"/>
  <c r="KX84" i="1"/>
  <c r="KX75" i="1"/>
  <c r="KX66" i="1"/>
  <c r="KX57" i="1"/>
  <c r="KX60" i="1"/>
  <c r="KX82" i="1"/>
  <c r="KX73" i="1"/>
  <c r="KX64" i="1"/>
  <c r="KX55" i="1"/>
  <c r="KX56" i="1"/>
  <c r="KP87" i="1"/>
  <c r="KP73" i="1"/>
  <c r="KP70" i="1"/>
  <c r="KP55" i="1"/>
  <c r="KP83" i="1"/>
  <c r="KP74" i="1"/>
  <c r="KP62" i="1"/>
  <c r="CX72" i="1"/>
  <c r="CX53" i="1"/>
  <c r="CX57" i="1"/>
  <c r="CX55" i="1"/>
  <c r="CX68" i="1"/>
  <c r="CX67" i="1"/>
  <c r="CX63" i="1"/>
  <c r="CX65" i="1"/>
  <c r="CX70" i="1"/>
  <c r="CP72" i="1"/>
  <c r="CP55" i="1"/>
  <c r="CP70" i="1"/>
  <c r="CP63" i="1"/>
  <c r="CP65" i="1"/>
  <c r="CP59" i="1"/>
  <c r="CP61" i="1"/>
  <c r="CH72" i="1"/>
  <c r="CH77" i="1"/>
  <c r="CH67" i="1"/>
  <c r="CH59" i="1"/>
  <c r="CH61" i="1"/>
  <c r="CH53" i="1"/>
  <c r="CH57" i="1"/>
  <c r="BZ85" i="1"/>
  <c r="BZ67" i="1"/>
  <c r="BZ63" i="1"/>
  <c r="BZ65" i="1"/>
  <c r="BZ78" i="1"/>
  <c r="BZ53" i="1"/>
  <c r="BZ57" i="1"/>
  <c r="BZ79" i="1"/>
  <c r="BZ55" i="1"/>
  <c r="BZ70" i="1"/>
  <c r="BR72" i="1"/>
  <c r="BR67" i="1"/>
  <c r="BR63" i="1"/>
  <c r="BR65" i="1"/>
  <c r="BR59" i="1"/>
  <c r="BR61" i="1"/>
  <c r="BR87" i="1"/>
  <c r="BR55" i="1"/>
  <c r="BR70" i="1"/>
  <c r="BJ67" i="1"/>
  <c r="BJ63" i="1"/>
  <c r="BJ65" i="1"/>
  <c r="BJ59" i="1"/>
  <c r="BJ61" i="1"/>
  <c r="BJ53" i="1"/>
  <c r="BJ57" i="1"/>
  <c r="BB82" i="1"/>
  <c r="BB63" i="1"/>
  <c r="BB65" i="1"/>
  <c r="BB59" i="1"/>
  <c r="BB61" i="1"/>
  <c r="BB53" i="1"/>
  <c r="BB57" i="1"/>
  <c r="BB55" i="1"/>
  <c r="W62" i="1"/>
  <c r="W84" i="1"/>
  <c r="W59" i="1"/>
  <c r="W65" i="1"/>
  <c r="W67" i="1"/>
  <c r="W54" i="1"/>
  <c r="W66" i="1"/>
  <c r="W55" i="1"/>
  <c r="W60" i="1"/>
  <c r="W58" i="1"/>
  <c r="W64" i="1"/>
  <c r="W68" i="1"/>
  <c r="W57" i="1"/>
  <c r="W63" i="1"/>
  <c r="O59" i="1"/>
  <c r="O65" i="1"/>
  <c r="O67" i="1"/>
  <c r="O54" i="1"/>
  <c r="O66" i="1"/>
  <c r="O55" i="1"/>
  <c r="O60" i="1"/>
  <c r="O52" i="1"/>
  <c r="O61" i="1"/>
  <c r="O57" i="1"/>
  <c r="O63" i="1"/>
  <c r="O56" i="1"/>
  <c r="O53" i="1"/>
  <c r="W56" i="1"/>
  <c r="KE83" i="1"/>
  <c r="KE86" i="1"/>
  <c r="KE63" i="1"/>
  <c r="KE81" i="1"/>
  <c r="KE60" i="1"/>
  <c r="KE79" i="1"/>
  <c r="KE53" i="1"/>
  <c r="KE84" i="1"/>
  <c r="KE57" i="1"/>
  <c r="KE66" i="1"/>
  <c r="KE52" i="1"/>
  <c r="KE87" i="1"/>
  <c r="KE62" i="1"/>
  <c r="JW86" i="1"/>
  <c r="JW76" i="1"/>
  <c r="JW73" i="1"/>
  <c r="JW60" i="1"/>
  <c r="JW53" i="1"/>
  <c r="JW80" i="1"/>
  <c r="JW74" i="1"/>
  <c r="JW75" i="1"/>
  <c r="JW58" i="1"/>
  <c r="JW78" i="1"/>
  <c r="JW72" i="1"/>
  <c r="JW82" i="1"/>
  <c r="JW56" i="1"/>
  <c r="JW84" i="1"/>
  <c r="JW70" i="1"/>
  <c r="JW71" i="1"/>
  <c r="JW54" i="1"/>
  <c r="JW87" i="1"/>
  <c r="JW81" i="1"/>
  <c r="JW66" i="1"/>
  <c r="JW67" i="1"/>
  <c r="JW59" i="1"/>
  <c r="JW85" i="1"/>
  <c r="JW79" i="1"/>
  <c r="JW64" i="1"/>
  <c r="JW65" i="1"/>
  <c r="JW61" i="1"/>
  <c r="JO61" i="1"/>
  <c r="JO87" i="1"/>
  <c r="JO59" i="1"/>
  <c r="JO82" i="1"/>
  <c r="JO81" i="1"/>
  <c r="JO52" i="1"/>
  <c r="JO68" i="1"/>
  <c r="JO75" i="1"/>
  <c r="JG60" i="1"/>
  <c r="JG58" i="1"/>
  <c r="JG86" i="1"/>
  <c r="JG57" i="1"/>
  <c r="JG52" i="1"/>
  <c r="JG80" i="1"/>
  <c r="JG76" i="1"/>
  <c r="JG64" i="1"/>
  <c r="IY80" i="1"/>
  <c r="IY72" i="1"/>
  <c r="IY71" i="1"/>
  <c r="IY56" i="1"/>
  <c r="IY78" i="1"/>
  <c r="IY77" i="1"/>
  <c r="IY69" i="1"/>
  <c r="IY54" i="1"/>
  <c r="IY52" i="1"/>
  <c r="IY82" i="1"/>
  <c r="IY70" i="1"/>
  <c r="IY67" i="1"/>
  <c r="IY57" i="1"/>
  <c r="IY87" i="1"/>
  <c r="IY81" i="1"/>
  <c r="IY68" i="1"/>
  <c r="IY73" i="1"/>
  <c r="IY55" i="1"/>
  <c r="IY88" i="1"/>
  <c r="IY84" i="1"/>
  <c r="IY64" i="1"/>
  <c r="IY63" i="1"/>
  <c r="IY59" i="1"/>
  <c r="IY86" i="1"/>
  <c r="IY76" i="1"/>
  <c r="IY62" i="1"/>
  <c r="IY60" i="1"/>
  <c r="IY53" i="1"/>
  <c r="IQ85" i="1"/>
  <c r="IQ79" i="1"/>
  <c r="IQ66" i="1"/>
  <c r="IQ63" i="1"/>
  <c r="IQ59" i="1"/>
  <c r="IQ52" i="1"/>
  <c r="IQ88" i="1"/>
  <c r="IQ76" i="1"/>
  <c r="IQ64" i="1"/>
  <c r="IQ60" i="1"/>
  <c r="IQ53" i="1"/>
  <c r="IQ86" i="1"/>
  <c r="IQ74" i="1"/>
  <c r="IQ62" i="1"/>
  <c r="IQ58" i="1"/>
  <c r="IQ57" i="1"/>
  <c r="IQ80" i="1"/>
  <c r="IQ72" i="1"/>
  <c r="IQ73" i="1"/>
  <c r="IQ56" i="1"/>
  <c r="IQ84" i="1"/>
  <c r="IQ77" i="1"/>
  <c r="IQ69" i="1"/>
  <c r="IQ61" i="1"/>
  <c r="IQ83" i="1"/>
  <c r="IQ70" i="1"/>
  <c r="IQ67" i="1"/>
  <c r="IQ65" i="1"/>
  <c r="II80" i="1"/>
  <c r="II84" i="1"/>
  <c r="II71" i="1"/>
  <c r="II56" i="1"/>
  <c r="II78" i="1"/>
  <c r="II77" i="1"/>
  <c r="II69" i="1"/>
  <c r="II54" i="1"/>
  <c r="II82" i="1"/>
  <c r="II70" i="1"/>
  <c r="II67" i="1"/>
  <c r="II57" i="1"/>
  <c r="II87" i="1"/>
  <c r="II81" i="1"/>
  <c r="II68" i="1"/>
  <c r="II73" i="1"/>
  <c r="II63" i="1"/>
  <c r="II88" i="1"/>
  <c r="II76" i="1"/>
  <c r="II64" i="1"/>
  <c r="II61" i="1"/>
  <c r="II59" i="1"/>
  <c r="II86" i="1"/>
  <c r="II74" i="1"/>
  <c r="II62" i="1"/>
  <c r="II60" i="1"/>
  <c r="II53" i="1"/>
  <c r="IA80" i="1"/>
  <c r="IA76" i="1"/>
  <c r="IA74" i="1"/>
  <c r="IA62" i="1"/>
  <c r="IA60" i="1"/>
  <c r="IA58" i="1"/>
  <c r="IA52" i="1"/>
  <c r="HS87" i="1"/>
  <c r="HS81" i="1"/>
  <c r="HS68" i="1"/>
  <c r="HS63" i="1"/>
  <c r="HS57" i="1"/>
  <c r="HS85" i="1"/>
  <c r="HS79" i="1"/>
  <c r="HS66" i="1"/>
  <c r="HS61" i="1"/>
  <c r="HS55" i="1"/>
  <c r="HS88" i="1"/>
  <c r="HS76" i="1"/>
  <c r="HS64" i="1"/>
  <c r="HS75" i="1"/>
  <c r="HS53" i="1"/>
  <c r="HS83" i="1"/>
  <c r="HS74" i="1"/>
  <c r="HS62" i="1"/>
  <c r="HS60" i="1"/>
  <c r="HS59" i="1"/>
  <c r="HS80" i="1"/>
  <c r="HS77" i="1"/>
  <c r="HS69" i="1"/>
  <c r="HS56" i="1"/>
  <c r="HS52" i="1"/>
  <c r="HS78" i="1"/>
  <c r="HS72" i="1"/>
  <c r="HS67" i="1"/>
  <c r="HS54" i="1"/>
  <c r="HK80" i="1"/>
  <c r="HK74" i="1"/>
  <c r="HK73" i="1"/>
  <c r="HK56" i="1"/>
  <c r="HK78" i="1"/>
  <c r="HK77" i="1"/>
  <c r="HK75" i="1"/>
  <c r="HK54" i="1"/>
  <c r="HK84" i="1"/>
  <c r="HK72" i="1"/>
  <c r="HK71" i="1"/>
  <c r="HK61" i="1"/>
  <c r="HK86" i="1"/>
  <c r="HK70" i="1"/>
  <c r="HK69" i="1"/>
  <c r="HK55" i="1"/>
  <c r="HK85" i="1"/>
  <c r="HK81" i="1"/>
  <c r="HK66" i="1"/>
  <c r="HK65" i="1"/>
  <c r="HK59" i="1"/>
  <c r="HK88" i="1"/>
  <c r="HK79" i="1"/>
  <c r="HK64" i="1"/>
  <c r="HK60" i="1"/>
  <c r="HK53" i="1"/>
  <c r="GU83" i="1"/>
  <c r="GU84" i="1"/>
  <c r="GU66" i="1"/>
  <c r="GU87" i="1"/>
  <c r="GU81" i="1"/>
  <c r="GU79" i="1"/>
  <c r="GU52" i="1"/>
  <c r="GU55" i="1"/>
  <c r="GU71" i="1"/>
  <c r="GM86" i="1"/>
  <c r="GM68" i="1"/>
  <c r="GM88" i="1"/>
  <c r="GM58" i="1"/>
  <c r="GM78" i="1"/>
  <c r="GM52" i="1"/>
  <c r="GM83" i="1"/>
  <c r="GM59" i="1"/>
  <c r="GM81" i="1"/>
  <c r="GE80" i="1"/>
  <c r="GE60" i="1"/>
  <c r="GE74" i="1"/>
  <c r="GE52" i="1"/>
  <c r="GE84" i="1"/>
  <c r="GE56" i="1"/>
  <c r="GE87" i="1"/>
  <c r="GE69" i="1"/>
  <c r="GE57" i="1"/>
  <c r="FW77" i="1"/>
  <c r="FW52" i="1"/>
  <c r="FW76" i="1"/>
  <c r="FW58" i="1"/>
  <c r="FG76" i="1"/>
  <c r="FG72" i="1"/>
  <c r="FG67" i="1"/>
  <c r="FG55" i="1"/>
  <c r="FG74" i="1"/>
  <c r="FG81" i="1"/>
  <c r="FG82" i="1"/>
  <c r="EY83" i="1"/>
  <c r="EY85" i="1"/>
  <c r="EY87" i="1"/>
  <c r="EY65" i="1"/>
  <c r="EY61" i="1"/>
  <c r="EY68" i="1"/>
  <c r="EY88" i="1"/>
  <c r="EY70" i="1"/>
  <c r="EY52" i="1"/>
  <c r="EQ76" i="1"/>
  <c r="EQ82" i="1"/>
  <c r="EQ78" i="1"/>
  <c r="EQ73" i="1"/>
  <c r="EQ67" i="1"/>
  <c r="EQ83" i="1"/>
  <c r="EQ52" i="1"/>
  <c r="EQ56" i="1"/>
  <c r="EI87" i="1"/>
  <c r="EI88" i="1"/>
  <c r="EI56" i="1"/>
  <c r="EI84" i="1"/>
  <c r="EI71" i="1"/>
  <c r="EI76" i="1"/>
  <c r="EI81" i="1"/>
  <c r="EI57" i="1"/>
  <c r="EI68" i="1"/>
  <c r="EA76" i="1"/>
  <c r="EA83" i="1"/>
  <c r="EA60" i="1"/>
  <c r="EA82" i="1"/>
  <c r="EA78" i="1"/>
  <c r="EA52" i="1"/>
  <c r="EA59" i="1"/>
  <c r="EA75" i="1"/>
  <c r="DS78" i="1"/>
  <c r="DS87" i="1"/>
  <c r="DS80" i="1"/>
  <c r="DS57" i="1"/>
  <c r="DS74" i="1"/>
  <c r="DK78" i="1"/>
  <c r="DK83" i="1"/>
  <c r="DK60" i="1"/>
  <c r="DK80" i="1"/>
  <c r="DK75" i="1"/>
  <c r="DK69" i="1"/>
  <c r="DK53" i="1"/>
  <c r="DK66" i="1"/>
  <c r="DC80" i="1"/>
  <c r="DC54" i="1"/>
  <c r="DC82" i="1"/>
  <c r="DC68" i="1"/>
  <c r="DC60" i="1"/>
  <c r="DC66" i="1"/>
  <c r="DC83" i="1"/>
  <c r="CU67" i="1"/>
  <c r="CU53" i="1"/>
  <c r="CU65" i="1"/>
  <c r="CU80" i="1"/>
  <c r="CU68" i="1"/>
  <c r="CU77" i="1"/>
  <c r="CU59" i="1"/>
  <c r="CU78" i="1"/>
  <c r="CU81" i="1"/>
  <c r="CU60" i="1"/>
  <c r="CU66" i="1"/>
  <c r="CU87" i="1"/>
  <c r="CU79" i="1"/>
  <c r="CU57" i="1"/>
  <c r="CU63" i="1"/>
  <c r="CU85" i="1"/>
  <c r="CU75" i="1"/>
  <c r="CU56" i="1"/>
  <c r="CU62" i="1"/>
  <c r="CU55" i="1"/>
  <c r="CU86" i="1"/>
  <c r="CU74" i="1"/>
  <c r="CU71" i="1"/>
  <c r="CU61" i="1"/>
  <c r="CU84" i="1"/>
  <c r="CU72" i="1"/>
  <c r="CU69" i="1"/>
  <c r="CU58" i="1"/>
  <c r="CU64" i="1"/>
  <c r="CM88" i="1"/>
  <c r="CM84" i="1"/>
  <c r="CM76" i="1"/>
  <c r="CM73" i="1"/>
  <c r="CM69" i="1"/>
  <c r="CM54" i="1"/>
  <c r="CE76" i="1"/>
  <c r="CE73" i="1"/>
  <c r="CE57" i="1"/>
  <c r="CE56" i="1"/>
  <c r="BW60" i="1"/>
  <c r="BW66" i="1"/>
  <c r="BW88" i="1"/>
  <c r="BO84" i="1"/>
  <c r="BO58" i="1"/>
  <c r="BG73" i="1"/>
  <c r="BG68" i="1"/>
  <c r="BG74" i="1"/>
  <c r="BG64" i="1"/>
  <c r="AY54" i="1"/>
  <c r="AY56" i="1"/>
  <c r="AI80" i="1"/>
  <c r="AI81" i="1"/>
  <c r="AI56" i="1"/>
  <c r="AI78" i="1"/>
  <c r="AI79" i="1"/>
  <c r="AI87" i="1"/>
  <c r="AI75" i="1"/>
  <c r="AI62" i="1"/>
  <c r="AI85" i="1"/>
  <c r="AI73" i="1"/>
  <c r="AI86" i="1"/>
  <c r="AI74" i="1"/>
  <c r="AI69" i="1"/>
  <c r="AI54" i="1"/>
  <c r="AI84" i="1"/>
  <c r="AI72" i="1"/>
  <c r="AI83" i="1"/>
  <c r="AA59" i="1"/>
  <c r="AA88" i="1"/>
  <c r="AA76" i="1"/>
  <c r="AA71" i="1"/>
  <c r="AA57" i="1"/>
  <c r="AA86" i="1"/>
  <c r="AA74" i="1"/>
  <c r="AA69" i="1"/>
  <c r="AA62" i="1"/>
  <c r="AA63" i="1"/>
  <c r="AA84" i="1"/>
  <c r="AA72" i="1"/>
  <c r="AA81" i="1"/>
  <c r="AA82" i="1"/>
  <c r="AA70" i="1"/>
  <c r="AA79" i="1"/>
  <c r="AA58" i="1"/>
  <c r="AA64" i="1"/>
  <c r="AA78" i="1"/>
  <c r="AA77" i="1"/>
  <c r="AA87" i="1"/>
  <c r="AA75" i="1"/>
  <c r="AA60" i="1"/>
  <c r="AA66" i="1"/>
  <c r="AA68" i="1"/>
  <c r="II83" i="1"/>
  <c r="IQ81" i="1"/>
  <c r="IY74" i="1"/>
  <c r="JW57" i="1"/>
  <c r="JW88" i="1"/>
  <c r="CP68" i="1"/>
  <c r="O68" i="1"/>
  <c r="BH63" i="1"/>
  <c r="EZ81" i="1"/>
  <c r="JX75" i="1"/>
  <c r="BH55" i="1"/>
  <c r="GN70" i="1"/>
  <c r="CF78" i="1"/>
  <c r="GN86" i="1"/>
  <c r="EZ53" i="1"/>
  <c r="GN75" i="1"/>
  <c r="EZ62" i="1"/>
  <c r="GN78" i="1"/>
  <c r="AD61" i="1"/>
  <c r="AD53" i="1"/>
  <c r="AD63" i="1"/>
  <c r="AD87" i="1"/>
  <c r="AD88" i="1"/>
  <c r="AD74" i="1"/>
  <c r="AD65" i="1"/>
  <c r="AD55" i="1"/>
  <c r="AD57" i="1"/>
  <c r="AD67" i="1"/>
  <c r="AD59" i="1"/>
  <c r="AL68" i="1"/>
  <c r="AD58" i="1"/>
  <c r="AD85" i="1"/>
  <c r="AL78" i="1"/>
  <c r="AL71" i="1"/>
  <c r="KW68" i="1"/>
  <c r="KW82" i="1"/>
  <c r="KW66" i="1"/>
  <c r="KW81" i="1"/>
  <c r="KW56" i="1"/>
  <c r="KW79" i="1"/>
  <c r="KW74" i="1"/>
  <c r="KW76" i="1"/>
  <c r="KW57" i="1"/>
  <c r="KW80" i="1"/>
  <c r="KW59" i="1"/>
  <c r="KW71" i="1"/>
  <c r="KW52" i="1"/>
  <c r="KG88" i="1"/>
  <c r="KG85" i="1"/>
  <c r="KG67" i="1"/>
  <c r="KG55" i="1"/>
  <c r="KG81" i="1"/>
  <c r="KG66" i="1"/>
  <c r="KG68" i="1"/>
  <c r="KG79" i="1"/>
  <c r="KG70" i="1"/>
  <c r="KG59" i="1"/>
  <c r="KG76" i="1"/>
  <c r="KG60" i="1"/>
  <c r="KG78" i="1"/>
  <c r="KG58" i="1"/>
  <c r="KG75" i="1"/>
  <c r="KG64" i="1"/>
  <c r="KG86" i="1"/>
  <c r="KG73" i="1"/>
  <c r="KG62" i="1"/>
  <c r="JY72" i="1"/>
  <c r="JY56" i="1"/>
  <c r="JQ84" i="1"/>
  <c r="JQ81" i="1"/>
  <c r="JQ69" i="1"/>
  <c r="JQ53" i="1"/>
  <c r="JQ79" i="1"/>
  <c r="JQ65" i="1"/>
  <c r="JQ61" i="1"/>
  <c r="JQ77" i="1"/>
  <c r="JQ74" i="1"/>
  <c r="JQ59" i="1"/>
  <c r="JQ78" i="1"/>
  <c r="JQ62" i="1"/>
  <c r="JQ55" i="1"/>
  <c r="JQ52" i="1"/>
  <c r="JQ83" i="1"/>
  <c r="JQ60" i="1"/>
  <c r="JQ88" i="1"/>
  <c r="JQ80" i="1"/>
  <c r="JQ58" i="1"/>
  <c r="JQ86" i="1"/>
  <c r="JQ72" i="1"/>
  <c r="JQ68" i="1"/>
  <c r="JI87" i="1"/>
  <c r="JI78" i="1"/>
  <c r="JI70" i="1"/>
  <c r="JI61" i="1"/>
  <c r="JI85" i="1"/>
  <c r="JI75" i="1"/>
  <c r="JI74" i="1"/>
  <c r="JI68" i="1"/>
  <c r="JI83" i="1"/>
  <c r="JI73" i="1"/>
  <c r="JI60" i="1"/>
  <c r="JI59" i="1"/>
  <c r="JI52" i="1"/>
  <c r="JI81" i="1"/>
  <c r="JI71" i="1"/>
  <c r="JI58" i="1"/>
  <c r="JI55" i="1"/>
  <c r="JI88" i="1"/>
  <c r="JI79" i="1"/>
  <c r="JI69" i="1"/>
  <c r="JI56" i="1"/>
  <c r="JI53" i="1"/>
  <c r="JI86" i="1"/>
  <c r="JI77" i="1"/>
  <c r="JI67" i="1"/>
  <c r="JI66" i="1"/>
  <c r="JI62" i="1"/>
  <c r="JI84" i="1"/>
  <c r="JI80" i="1"/>
  <c r="JI65" i="1"/>
  <c r="JI64" i="1"/>
  <c r="JI57" i="1"/>
  <c r="JA81" i="1"/>
  <c r="JA79" i="1"/>
  <c r="JA52" i="1"/>
  <c r="JA78" i="1"/>
  <c r="JA83" i="1"/>
  <c r="JA60" i="1"/>
  <c r="JA58" i="1"/>
  <c r="JA61" i="1"/>
  <c r="IS84" i="1"/>
  <c r="IS58" i="1"/>
  <c r="IS52" i="1"/>
  <c r="IS82" i="1"/>
  <c r="IS61" i="1"/>
  <c r="IS79" i="1"/>
  <c r="IS70" i="1"/>
  <c r="IS77" i="1"/>
  <c r="IS63" i="1"/>
  <c r="IS75" i="1"/>
  <c r="IS55" i="1"/>
  <c r="IS71" i="1"/>
  <c r="IS57" i="1"/>
  <c r="IS65" i="1"/>
  <c r="IK71" i="1"/>
  <c r="IK79" i="1"/>
  <c r="IK75" i="1"/>
  <c r="IK69" i="1"/>
  <c r="IK60" i="1"/>
  <c r="IK70" i="1"/>
  <c r="IK72" i="1"/>
  <c r="IK87" i="1"/>
  <c r="IK57" i="1"/>
  <c r="IC79" i="1"/>
  <c r="IC87" i="1"/>
  <c r="IC71" i="1"/>
  <c r="IC68" i="1"/>
  <c r="IC82" i="1"/>
  <c r="IC67" i="1"/>
  <c r="IC61" i="1"/>
  <c r="IC83" i="1"/>
  <c r="IC65" i="1"/>
  <c r="IC59" i="1"/>
  <c r="IC81" i="1"/>
  <c r="IC64" i="1"/>
  <c r="IC53" i="1"/>
  <c r="IC85" i="1"/>
  <c r="IC72" i="1"/>
  <c r="IC62" i="1"/>
  <c r="IC75" i="1"/>
  <c r="IC70" i="1"/>
  <c r="IC73" i="1"/>
  <c r="IC60" i="1"/>
  <c r="IC52" i="1"/>
  <c r="HM84" i="1"/>
  <c r="HM87" i="1"/>
  <c r="HM67" i="1"/>
  <c r="HM59" i="1"/>
  <c r="HM81" i="1"/>
  <c r="HM76" i="1"/>
  <c r="HM74" i="1"/>
  <c r="HM79" i="1"/>
  <c r="HM63" i="1"/>
  <c r="HM54" i="1"/>
  <c r="HM82" i="1"/>
  <c r="HM68" i="1"/>
  <c r="HM53" i="1"/>
  <c r="HM80" i="1"/>
  <c r="HM60" i="1"/>
  <c r="HM55" i="1"/>
  <c r="HM77" i="1"/>
  <c r="HM58" i="1"/>
  <c r="HM88" i="1"/>
  <c r="HM71" i="1"/>
  <c r="HM56" i="1"/>
  <c r="HE87" i="1"/>
  <c r="HE73" i="1"/>
  <c r="HE64" i="1"/>
  <c r="HE62" i="1"/>
  <c r="HE66" i="1"/>
  <c r="HE81" i="1"/>
  <c r="HE80" i="1"/>
  <c r="HE74" i="1"/>
  <c r="HE61" i="1"/>
  <c r="HE79" i="1"/>
  <c r="HE76" i="1"/>
  <c r="HE70" i="1"/>
  <c r="HE57" i="1"/>
  <c r="HE85" i="1"/>
  <c r="HE78" i="1"/>
  <c r="HE63" i="1"/>
  <c r="HE54" i="1"/>
  <c r="HE52" i="1"/>
  <c r="HE83" i="1"/>
  <c r="HE71" i="1"/>
  <c r="HE60" i="1"/>
  <c r="HE72" i="1"/>
  <c r="HE88" i="1"/>
  <c r="HE82" i="1"/>
  <c r="HE69" i="1"/>
  <c r="HE58" i="1"/>
  <c r="HE53" i="1"/>
  <c r="HE86" i="1"/>
  <c r="HE77" i="1"/>
  <c r="HE67" i="1"/>
  <c r="HE56" i="1"/>
  <c r="HE59" i="1"/>
  <c r="GW82" i="1"/>
  <c r="GW84" i="1"/>
  <c r="GW69" i="1"/>
  <c r="GW52" i="1"/>
  <c r="GW55" i="1"/>
  <c r="GW81" i="1"/>
  <c r="GW70" i="1"/>
  <c r="GW68" i="1"/>
  <c r="GO65" i="1"/>
  <c r="GO52" i="1"/>
  <c r="GO71" i="1"/>
  <c r="GG69" i="1"/>
  <c r="GG64" i="1"/>
  <c r="GG52" i="1"/>
  <c r="GG63" i="1"/>
  <c r="GG58" i="1"/>
  <c r="GG61" i="1"/>
  <c r="GG56" i="1"/>
  <c r="GG83" i="1"/>
  <c r="GG81" i="1"/>
  <c r="GG75" i="1"/>
  <c r="GG86" i="1"/>
  <c r="GG77" i="1"/>
  <c r="GG53" i="1"/>
  <c r="GG84" i="1"/>
  <c r="GG73" i="1"/>
  <c r="GG79" i="1"/>
  <c r="GG71" i="1"/>
  <c r="FY64" i="1"/>
  <c r="FY53" i="1"/>
  <c r="FY78" i="1"/>
  <c r="FY84" i="1"/>
  <c r="FY76" i="1"/>
  <c r="FA72" i="1"/>
  <c r="FA86" i="1"/>
  <c r="FA85" i="1"/>
  <c r="FA81" i="1"/>
  <c r="FA73" i="1"/>
  <c r="FA52" i="1"/>
  <c r="ES55" i="1"/>
  <c r="ES86" i="1"/>
  <c r="ES61" i="1"/>
  <c r="ES88" i="1"/>
  <c r="ES68" i="1"/>
  <c r="ES56" i="1"/>
  <c r="EK69" i="1"/>
  <c r="EK75" i="1"/>
  <c r="EK56" i="1"/>
  <c r="EK81" i="1"/>
  <c r="EK87" i="1"/>
  <c r="EK67" i="1"/>
  <c r="EK70" i="1"/>
  <c r="EK54" i="1"/>
  <c r="EK73" i="1"/>
  <c r="EK85" i="1"/>
  <c r="EK65" i="1"/>
  <c r="EK68" i="1"/>
  <c r="EK79" i="1"/>
  <c r="EK55" i="1"/>
  <c r="EK83" i="1"/>
  <c r="EK63" i="1"/>
  <c r="EK66" i="1"/>
  <c r="EK76" i="1"/>
  <c r="EK80" i="1"/>
  <c r="EK88" i="1"/>
  <c r="EK61" i="1"/>
  <c r="EK64" i="1"/>
  <c r="EK72" i="1"/>
  <c r="EK71" i="1"/>
  <c r="EK86" i="1"/>
  <c r="EK59" i="1"/>
  <c r="EK62" i="1"/>
  <c r="EK77" i="1"/>
  <c r="EK78" i="1"/>
  <c r="EK57" i="1"/>
  <c r="EK60" i="1"/>
  <c r="EK53" i="1"/>
  <c r="EC84" i="1"/>
  <c r="EC65" i="1"/>
  <c r="EC81" i="1"/>
  <c r="EC62" i="1"/>
  <c r="EC73" i="1"/>
  <c r="EC88" i="1"/>
  <c r="EC63" i="1"/>
  <c r="EC76" i="1"/>
  <c r="EC60" i="1"/>
  <c r="EC80" i="1"/>
  <c r="EC61" i="1"/>
  <c r="EC72" i="1"/>
  <c r="EC58" i="1"/>
  <c r="EC77" i="1"/>
  <c r="EC59" i="1"/>
  <c r="EC71" i="1"/>
  <c r="EC56" i="1"/>
  <c r="EC52" i="1"/>
  <c r="EC75" i="1"/>
  <c r="EC57" i="1"/>
  <c r="EC70" i="1"/>
  <c r="EC54" i="1"/>
  <c r="EC87" i="1"/>
  <c r="EC74" i="1"/>
  <c r="EC79" i="1"/>
  <c r="EC68" i="1"/>
  <c r="EC53" i="1"/>
  <c r="EC85" i="1"/>
  <c r="EC69" i="1"/>
  <c r="EC86" i="1"/>
  <c r="EC66" i="1"/>
  <c r="EC82" i="1"/>
  <c r="DU74" i="1"/>
  <c r="DU57" i="1"/>
  <c r="DU62" i="1"/>
  <c r="DU80" i="1"/>
  <c r="DU87" i="1"/>
  <c r="DU84" i="1"/>
  <c r="DU73" i="1"/>
  <c r="DU60" i="1"/>
  <c r="DU75" i="1"/>
  <c r="DU85" i="1"/>
  <c r="DU69" i="1"/>
  <c r="DU72" i="1"/>
  <c r="DU58" i="1"/>
  <c r="DU53" i="1"/>
  <c r="DU83" i="1"/>
  <c r="DU67" i="1"/>
  <c r="DU71" i="1"/>
  <c r="DU56" i="1"/>
  <c r="DU81" i="1"/>
  <c r="DU86" i="1"/>
  <c r="DU65" i="1"/>
  <c r="DU70" i="1"/>
  <c r="DU54" i="1"/>
  <c r="DU77" i="1"/>
  <c r="DU88" i="1"/>
  <c r="DU63" i="1"/>
  <c r="DU68" i="1"/>
  <c r="DU55" i="1"/>
  <c r="DU82" i="1"/>
  <c r="DU61" i="1"/>
  <c r="DU66" i="1"/>
  <c r="DU78" i="1"/>
  <c r="DM71" i="1"/>
  <c r="DM80" i="1"/>
  <c r="DM66" i="1"/>
  <c r="DM73" i="1"/>
  <c r="DM53" i="1"/>
  <c r="DM85" i="1"/>
  <c r="DM83" i="1"/>
  <c r="DE74" i="1"/>
  <c r="DE56" i="1"/>
  <c r="DE64" i="1"/>
  <c r="DE70" i="1"/>
  <c r="DE62" i="1"/>
  <c r="DE72" i="1"/>
  <c r="DE54" i="1"/>
  <c r="DE59" i="1"/>
  <c r="DE61" i="1"/>
  <c r="DE63" i="1"/>
  <c r="DE65" i="1"/>
  <c r="DE85" i="1"/>
  <c r="DE67" i="1"/>
  <c r="DE53" i="1"/>
  <c r="DE55" i="1"/>
  <c r="DE57" i="1"/>
  <c r="DE58" i="1"/>
  <c r="CW62" i="1"/>
  <c r="CW74" i="1"/>
  <c r="CW76" i="1"/>
  <c r="CW54" i="1"/>
  <c r="CW59" i="1"/>
  <c r="CW61" i="1"/>
  <c r="CW63" i="1"/>
  <c r="CW65" i="1"/>
  <c r="CW67" i="1"/>
  <c r="CW70" i="1"/>
  <c r="CW53" i="1"/>
  <c r="CW55" i="1"/>
  <c r="CW57" i="1"/>
  <c r="CW72" i="1"/>
  <c r="CG82" i="1"/>
  <c r="CG62" i="1"/>
  <c r="CG83" i="1"/>
  <c r="CG54" i="1"/>
  <c r="CG79" i="1"/>
  <c r="CG59" i="1"/>
  <c r="CG61" i="1"/>
  <c r="CG63" i="1"/>
  <c r="CG65" i="1"/>
  <c r="CG75" i="1"/>
  <c r="CG55" i="1"/>
  <c r="CG67" i="1"/>
  <c r="CG76" i="1"/>
  <c r="CG69" i="1"/>
  <c r="CG58" i="1"/>
  <c r="CG60" i="1"/>
  <c r="CG66" i="1"/>
  <c r="CG70" i="1"/>
  <c r="CG53" i="1"/>
  <c r="CG57" i="1"/>
  <c r="CG88" i="1"/>
  <c r="CG72" i="1"/>
  <c r="CG56" i="1"/>
  <c r="CG64" i="1"/>
  <c r="BY76" i="1"/>
  <c r="BY80" i="1"/>
  <c r="BY71" i="1"/>
  <c r="BY70" i="1"/>
  <c r="BY54" i="1"/>
  <c r="BY78" i="1"/>
  <c r="BY77" i="1"/>
  <c r="BY59" i="1"/>
  <c r="BY61" i="1"/>
  <c r="BY63" i="1"/>
  <c r="BY65" i="1"/>
  <c r="BY68" i="1"/>
  <c r="BY72" i="1"/>
  <c r="BY87" i="1"/>
  <c r="BY79" i="1"/>
  <c r="BY74" i="1"/>
  <c r="BY55" i="1"/>
  <c r="BY67" i="1"/>
  <c r="BY58" i="1"/>
  <c r="BY60" i="1"/>
  <c r="BY66" i="1"/>
  <c r="BY85" i="1"/>
  <c r="BY53" i="1"/>
  <c r="BY57" i="1"/>
  <c r="BY88" i="1"/>
  <c r="BY83" i="1"/>
  <c r="BY69" i="1"/>
  <c r="BY86" i="1"/>
  <c r="BY81" i="1"/>
  <c r="BY84" i="1"/>
  <c r="BY75" i="1"/>
  <c r="BQ78" i="1"/>
  <c r="BQ65" i="1"/>
  <c r="BQ69" i="1"/>
  <c r="BQ67" i="1"/>
  <c r="BQ58" i="1"/>
  <c r="BQ60" i="1"/>
  <c r="BQ66" i="1"/>
  <c r="BQ84" i="1"/>
  <c r="BQ70" i="1"/>
  <c r="BQ80" i="1"/>
  <c r="BQ72" i="1"/>
  <c r="BQ77" i="1"/>
  <c r="BQ73" i="1"/>
  <c r="BQ62" i="1"/>
  <c r="BQ68" i="1"/>
  <c r="BI60" i="1"/>
  <c r="BI64" i="1"/>
  <c r="BA87" i="1"/>
  <c r="BA78" i="1"/>
  <c r="BA61" i="1"/>
  <c r="BA63" i="1"/>
  <c r="BA67" i="1"/>
  <c r="BA74" i="1"/>
  <c r="BA58" i="1"/>
  <c r="BA66" i="1"/>
  <c r="BA73" i="1"/>
  <c r="BA77" i="1"/>
  <c r="BA57" i="1"/>
  <c r="BA64" i="1"/>
  <c r="BA70" i="1"/>
  <c r="BA56" i="1"/>
  <c r="BA79" i="1"/>
  <c r="BA72" i="1"/>
  <c r="BA54" i="1"/>
  <c r="BA76" i="1"/>
  <c r="AS87" i="1"/>
  <c r="AS72" i="1"/>
  <c r="AS64" i="1"/>
  <c r="AS76" i="1"/>
  <c r="AS56" i="1"/>
  <c r="AS65" i="1"/>
  <c r="AS69" i="1"/>
  <c r="AS60" i="1"/>
  <c r="AD68" i="1"/>
  <c r="AL60" i="1"/>
  <c r="AD82" i="1"/>
  <c r="AD69" i="1"/>
  <c r="AL79" i="1"/>
  <c r="AL73" i="1"/>
  <c r="EC67" i="1"/>
  <c r="FY80" i="1"/>
  <c r="HE84" i="1"/>
  <c r="IS76" i="1"/>
  <c r="JQ71" i="1"/>
  <c r="AL72" i="1"/>
  <c r="AL61" i="1"/>
  <c r="AL53" i="1"/>
  <c r="AL63" i="1"/>
  <c r="AL88" i="1"/>
  <c r="AL82" i="1"/>
  <c r="AL65" i="1"/>
  <c r="AL55" i="1"/>
  <c r="AL70" i="1"/>
  <c r="AL83" i="1"/>
  <c r="AL57" i="1"/>
  <c r="AL67" i="1"/>
  <c r="AD60" i="1"/>
  <c r="AD76" i="1"/>
  <c r="AD71" i="1"/>
  <c r="AL80" i="1"/>
  <c r="AL75" i="1"/>
  <c r="AL62" i="1"/>
  <c r="AD78" i="1"/>
  <c r="AD73" i="1"/>
  <c r="AL86" i="1"/>
  <c r="AL81" i="1"/>
  <c r="DU64" i="1"/>
  <c r="EK84" i="1"/>
  <c r="GG80" i="1"/>
  <c r="HM69" i="1"/>
  <c r="JI54" i="1"/>
  <c r="KG57" i="1"/>
  <c r="AD62" i="1"/>
  <c r="AL54" i="1"/>
  <c r="AD79" i="1"/>
  <c r="AD75" i="1"/>
  <c r="AL74" i="1"/>
  <c r="AL84" i="1"/>
  <c r="DU59" i="1"/>
  <c r="EK58" i="1"/>
  <c r="GW54" i="1"/>
  <c r="HM86" i="1"/>
  <c r="JI63" i="1"/>
  <c r="KG71" i="1"/>
  <c r="AD52" i="1"/>
  <c r="AL64" i="1"/>
  <c r="AD54" i="1"/>
  <c r="AD81" i="1"/>
  <c r="AD77" i="1"/>
  <c r="AL76" i="1"/>
  <c r="AL85" i="1"/>
  <c r="AL52" i="1"/>
  <c r="AL66" i="1"/>
  <c r="AD64" i="1"/>
  <c r="AL56" i="1"/>
  <c r="AD84" i="1"/>
  <c r="AD83" i="1"/>
  <c r="AL77" i="1"/>
  <c r="AL59" i="1"/>
  <c r="EC55" i="1"/>
  <c r="EK74" i="1"/>
  <c r="HE68" i="1"/>
  <c r="IC78" i="1"/>
  <c r="JI76" i="1"/>
  <c r="KW72" i="1"/>
  <c r="KE55" i="1"/>
  <c r="KE61" i="1"/>
  <c r="KE64" i="1"/>
  <c r="KE77" i="1"/>
  <c r="KE88" i="1"/>
  <c r="KE75" i="1"/>
  <c r="KE65" i="1"/>
  <c r="KE70" i="1"/>
  <c r="KE82" i="1"/>
  <c r="KE54" i="1"/>
  <c r="KE67" i="1"/>
  <c r="KE72" i="1"/>
  <c r="KE78" i="1"/>
  <c r="KE56" i="1"/>
  <c r="KE69" i="1"/>
  <c r="KE74" i="1"/>
  <c r="KE80" i="1"/>
  <c r="KE58" i="1"/>
  <c r="KE71" i="1"/>
  <c r="KE76" i="1"/>
  <c r="AJ61" i="1"/>
  <c r="AB73" i="1"/>
  <c r="AB78" i="1"/>
  <c r="AJ53" i="1"/>
  <c r="AJ79" i="1"/>
  <c r="AJ62" i="1"/>
  <c r="BO81" i="1"/>
  <c r="AY62" i="1"/>
  <c r="BO56" i="1"/>
  <c r="BG69" i="1"/>
  <c r="BO80" i="1"/>
  <c r="AB75" i="1"/>
  <c r="AB80" i="1"/>
  <c r="AJ70" i="1"/>
  <c r="AJ81" i="1"/>
  <c r="BO68" i="1"/>
  <c r="BO64" i="1"/>
  <c r="BG56" i="1"/>
  <c r="BO78" i="1"/>
  <c r="BO77" i="1"/>
  <c r="BO63" i="1"/>
  <c r="BO65" i="1"/>
  <c r="BO87" i="1"/>
  <c r="BO75" i="1"/>
  <c r="BO85" i="1"/>
  <c r="BO73" i="1"/>
  <c r="BO61" i="1"/>
  <c r="BO88" i="1"/>
  <c r="BO76" i="1"/>
  <c r="BO71" i="1"/>
  <c r="BO59" i="1"/>
  <c r="BO86" i="1"/>
  <c r="BO74" i="1"/>
  <c r="BO69" i="1"/>
  <c r="BO82" i="1"/>
  <c r="BO70" i="1"/>
  <c r="BG53" i="1"/>
  <c r="BG65" i="1"/>
  <c r="BG82" i="1"/>
  <c r="BG72" i="1"/>
  <c r="BG80" i="1"/>
  <c r="BG70" i="1"/>
  <c r="BG61" i="1"/>
  <c r="BG78" i="1"/>
  <c r="BG81" i="1"/>
  <c r="BG59" i="1"/>
  <c r="BG87" i="1"/>
  <c r="BG79" i="1"/>
  <c r="BG85" i="1"/>
  <c r="BG75" i="1"/>
  <c r="BG55" i="1"/>
  <c r="BG86" i="1"/>
  <c r="BG76" i="1"/>
  <c r="BG71" i="1"/>
  <c r="AY88" i="1"/>
  <c r="AY79" i="1"/>
  <c r="AY73" i="1"/>
  <c r="AY86" i="1"/>
  <c r="AY76" i="1"/>
  <c r="AY71" i="1"/>
  <c r="AY84" i="1"/>
  <c r="AY74" i="1"/>
  <c r="AY69" i="1"/>
  <c r="AY82" i="1"/>
  <c r="AY72" i="1"/>
  <c r="AY77" i="1"/>
  <c r="AY80" i="1"/>
  <c r="AY70" i="1"/>
  <c r="AY87" i="1"/>
  <c r="AY81" i="1"/>
  <c r="AY52" i="1"/>
  <c r="AJ59" i="1"/>
  <c r="AB72" i="1"/>
  <c r="AB81" i="1"/>
  <c r="AB84" i="1"/>
  <c r="AB67" i="1"/>
  <c r="AJ76" i="1"/>
  <c r="AJ85" i="1"/>
  <c r="AY68" i="1"/>
  <c r="AY64" i="1"/>
  <c r="BG58" i="1"/>
  <c r="BG77" i="1"/>
  <c r="CT69" i="1"/>
  <c r="CT86" i="1"/>
  <c r="CT72" i="1"/>
  <c r="CT73" i="1"/>
  <c r="CL71" i="1"/>
  <c r="CL72" i="1"/>
  <c r="CL78" i="1"/>
  <c r="CD69" i="1"/>
  <c r="CD80" i="1"/>
  <c r="CD74" i="1"/>
  <c r="CD86" i="1"/>
  <c r="BG52" i="1"/>
  <c r="AJ65" i="1"/>
  <c r="AB74" i="1"/>
  <c r="AB83" i="1"/>
  <c r="AB86" i="1"/>
  <c r="AJ69" i="1"/>
  <c r="AJ78" i="1"/>
  <c r="AB68" i="1"/>
  <c r="AJ66" i="1"/>
  <c r="AJ58" i="1"/>
  <c r="BO66" i="1"/>
  <c r="BO60" i="1"/>
  <c r="AY58" i="1"/>
  <c r="AY75" i="1"/>
  <c r="BG84" i="1"/>
  <c r="DA69" i="1"/>
  <c r="DA64" i="1"/>
  <c r="DA56" i="1"/>
  <c r="DA66" i="1"/>
  <c r="DA58" i="1"/>
  <c r="BO52" i="1"/>
  <c r="AJ77" i="1"/>
  <c r="AB76" i="1"/>
  <c r="AB85" i="1"/>
  <c r="AJ71" i="1"/>
  <c r="AJ80" i="1"/>
  <c r="AJ64" i="1"/>
  <c r="AJ56" i="1"/>
  <c r="BG66" i="1"/>
  <c r="BG60" i="1"/>
  <c r="AY83" i="1"/>
  <c r="BG88" i="1"/>
  <c r="AB55" i="1"/>
  <c r="AB69" i="1"/>
  <c r="AB87" i="1"/>
  <c r="AJ73" i="1"/>
  <c r="AJ82" i="1"/>
  <c r="BG83" i="1"/>
  <c r="AJ54" i="1"/>
  <c r="AY66" i="1"/>
  <c r="BO62" i="1"/>
  <c r="AY60" i="1"/>
  <c r="BO54" i="1"/>
  <c r="AY85" i="1"/>
  <c r="BO83" i="1"/>
  <c r="AJ52" i="1"/>
  <c r="AB71" i="1"/>
  <c r="AJ55" i="1"/>
  <c r="AJ75" i="1"/>
  <c r="BG62" i="1"/>
  <c r="BG54" i="1"/>
  <c r="AY78" i="1"/>
  <c r="BO72" i="1"/>
  <c r="JV53" i="1"/>
  <c r="JV63" i="1"/>
  <c r="JV70" i="1"/>
  <c r="JV82" i="1"/>
  <c r="KL59" i="1"/>
  <c r="KL60" i="1"/>
  <c r="KL75" i="1"/>
  <c r="KL76" i="1"/>
  <c r="KL83" i="1"/>
  <c r="BQ63" i="1"/>
  <c r="AS57" i="1"/>
  <c r="DC77" i="1"/>
  <c r="DC84" i="1"/>
  <c r="DK62" i="1"/>
  <c r="DK55" i="1"/>
  <c r="DK73" i="1"/>
  <c r="DK82" i="1"/>
  <c r="DS58" i="1"/>
  <c r="DS65" i="1"/>
  <c r="DS82" i="1"/>
  <c r="EA64" i="1"/>
  <c r="EA74" i="1"/>
  <c r="EA61" i="1"/>
  <c r="EA80" i="1"/>
  <c r="EI70" i="1"/>
  <c r="EI64" i="1"/>
  <c r="EI59" i="1"/>
  <c r="EI85" i="1"/>
  <c r="EI86" i="1"/>
  <c r="EQ54" i="1"/>
  <c r="EQ53" i="1"/>
  <c r="EQ69" i="1"/>
  <c r="EQ80" i="1"/>
  <c r="EY56" i="1"/>
  <c r="EY58" i="1"/>
  <c r="EY63" i="1"/>
  <c r="EY75" i="1"/>
  <c r="EY86" i="1"/>
  <c r="FG71" i="1"/>
  <c r="FG53" i="1"/>
  <c r="FG69" i="1"/>
  <c r="FG80" i="1"/>
  <c r="FW60" i="1"/>
  <c r="GE70" i="1"/>
  <c r="GE75" i="1"/>
  <c r="GE55" i="1"/>
  <c r="GE81" i="1"/>
  <c r="GE82" i="1"/>
  <c r="GM79" i="1"/>
  <c r="GM70" i="1"/>
  <c r="GM61" i="1"/>
  <c r="GM76" i="1"/>
  <c r="GU56" i="1"/>
  <c r="GU68" i="1"/>
  <c r="GU57" i="1"/>
  <c r="GU73" i="1"/>
  <c r="GU82" i="1"/>
  <c r="BX65" i="1"/>
  <c r="BQ76" i="1"/>
  <c r="BA71" i="1"/>
  <c r="BA80" i="1"/>
  <c r="BQ75" i="1"/>
  <c r="BQ82" i="1"/>
  <c r="CF84" i="1"/>
  <c r="JV54" i="1"/>
  <c r="JV65" i="1"/>
  <c r="JV74" i="1"/>
  <c r="JV86" i="1"/>
  <c r="KL57" i="1"/>
  <c r="KL61" i="1"/>
  <c r="KL73" i="1"/>
  <c r="KL78" i="1"/>
  <c r="KL87" i="1"/>
  <c r="AS63" i="1"/>
  <c r="BQ61" i="1"/>
  <c r="BQ55" i="1"/>
  <c r="DC70" i="1"/>
  <c r="DK64" i="1"/>
  <c r="DK70" i="1"/>
  <c r="DK59" i="1"/>
  <c r="DK79" i="1"/>
  <c r="DK84" i="1"/>
  <c r="DS60" i="1"/>
  <c r="DS69" i="1"/>
  <c r="EA68" i="1"/>
  <c r="EA56" i="1"/>
  <c r="EA77" i="1"/>
  <c r="EA65" i="1"/>
  <c r="EA85" i="1"/>
  <c r="EI62" i="1"/>
  <c r="EI75" i="1"/>
  <c r="EI63" i="1"/>
  <c r="EI78" i="1"/>
  <c r="EQ58" i="1"/>
  <c r="EQ62" i="1"/>
  <c r="EQ57" i="1"/>
  <c r="EQ77" i="1"/>
  <c r="EQ85" i="1"/>
  <c r="EY79" i="1"/>
  <c r="EY73" i="1"/>
  <c r="EY67" i="1"/>
  <c r="EY76" i="1"/>
  <c r="FG54" i="1"/>
  <c r="FG66" i="1"/>
  <c r="FG57" i="1"/>
  <c r="FG77" i="1"/>
  <c r="FG87" i="1"/>
  <c r="FW72" i="1"/>
  <c r="GE62" i="1"/>
  <c r="GE64" i="1"/>
  <c r="GE59" i="1"/>
  <c r="GE85" i="1"/>
  <c r="GE86" i="1"/>
  <c r="GM54" i="1"/>
  <c r="GM77" i="1"/>
  <c r="GM65" i="1"/>
  <c r="GM80" i="1"/>
  <c r="GU70" i="1"/>
  <c r="GU54" i="1"/>
  <c r="GU61" i="1"/>
  <c r="GU85" i="1"/>
  <c r="GU86" i="1"/>
  <c r="BX63" i="1"/>
  <c r="BA75" i="1"/>
  <c r="BA84" i="1"/>
  <c r="BQ81" i="1"/>
  <c r="BQ86" i="1"/>
  <c r="JV88" i="1"/>
  <c r="KL64" i="1"/>
  <c r="KL62" i="1"/>
  <c r="KL68" i="1"/>
  <c r="KL80" i="1"/>
  <c r="KT61" i="1"/>
  <c r="BA55" i="1"/>
  <c r="DC81" i="1"/>
  <c r="DC85" i="1"/>
  <c r="DK58" i="1"/>
  <c r="DK72" i="1"/>
  <c r="DK61" i="1"/>
  <c r="DK87" i="1"/>
  <c r="DK86" i="1"/>
  <c r="DS71" i="1"/>
  <c r="DS75" i="1"/>
  <c r="EA72" i="1"/>
  <c r="EA62" i="1"/>
  <c r="EA79" i="1"/>
  <c r="EA67" i="1"/>
  <c r="EA84" i="1"/>
  <c r="EI74" i="1"/>
  <c r="EI79" i="1"/>
  <c r="EI65" i="1"/>
  <c r="EI80" i="1"/>
  <c r="EQ64" i="1"/>
  <c r="EQ66" i="1"/>
  <c r="EQ59" i="1"/>
  <c r="EQ87" i="1"/>
  <c r="EQ84" i="1"/>
  <c r="EY54" i="1"/>
  <c r="EY53" i="1"/>
  <c r="EY69" i="1"/>
  <c r="EY78" i="1"/>
  <c r="FG60" i="1"/>
  <c r="FG70" i="1"/>
  <c r="FG59" i="1"/>
  <c r="FG79" i="1"/>
  <c r="FG84" i="1"/>
  <c r="FW87" i="1"/>
  <c r="GE66" i="1"/>
  <c r="GE68" i="1"/>
  <c r="GE61" i="1"/>
  <c r="GE77" i="1"/>
  <c r="GE88" i="1"/>
  <c r="GM71" i="1"/>
  <c r="GM74" i="1"/>
  <c r="GM67" i="1"/>
  <c r="GM85" i="1"/>
  <c r="GU62" i="1"/>
  <c r="GU75" i="1"/>
  <c r="GU63" i="1"/>
  <c r="GU76" i="1"/>
  <c r="GU88" i="1"/>
  <c r="DC63" i="1"/>
  <c r="BA81" i="1"/>
  <c r="BA86" i="1"/>
  <c r="BQ83" i="1"/>
  <c r="BQ88" i="1"/>
  <c r="CF53" i="1"/>
  <c r="JV62" i="1"/>
  <c r="JV58" i="1"/>
  <c r="JV71" i="1"/>
  <c r="JV81" i="1"/>
  <c r="JV83" i="1"/>
  <c r="KL55" i="1"/>
  <c r="KL63" i="1"/>
  <c r="KL70" i="1"/>
  <c r="KL82" i="1"/>
  <c r="KT63" i="1"/>
  <c r="AS61" i="1"/>
  <c r="BQ59" i="1"/>
  <c r="AS55" i="1"/>
  <c r="BQ53" i="1"/>
  <c r="DC79" i="1"/>
  <c r="DC76" i="1"/>
  <c r="DK56" i="1"/>
  <c r="DK77" i="1"/>
  <c r="DK63" i="1"/>
  <c r="DK85" i="1"/>
  <c r="DK88" i="1"/>
  <c r="DS73" i="1"/>
  <c r="DS81" i="1"/>
  <c r="EA54" i="1"/>
  <c r="EA66" i="1"/>
  <c r="EA53" i="1"/>
  <c r="EA69" i="1"/>
  <c r="EA86" i="1"/>
  <c r="EI77" i="1"/>
  <c r="EI54" i="1"/>
  <c r="EI67" i="1"/>
  <c r="EI82" i="1"/>
  <c r="EQ68" i="1"/>
  <c r="EQ70" i="1"/>
  <c r="EQ61" i="1"/>
  <c r="EQ72" i="1"/>
  <c r="EQ86" i="1"/>
  <c r="EY72" i="1"/>
  <c r="EY55" i="1"/>
  <c r="EY81" i="1"/>
  <c r="EY80" i="1"/>
  <c r="FG68" i="1"/>
  <c r="FG73" i="1"/>
  <c r="FG61" i="1"/>
  <c r="FG83" i="1"/>
  <c r="FG86" i="1"/>
  <c r="FW53" i="1"/>
  <c r="GE72" i="1"/>
  <c r="GE71" i="1"/>
  <c r="GE63" i="1"/>
  <c r="GE76" i="1"/>
  <c r="GM73" i="1"/>
  <c r="GM56" i="1"/>
  <c r="GM53" i="1"/>
  <c r="GM69" i="1"/>
  <c r="GM82" i="1"/>
  <c r="GU74" i="1"/>
  <c r="GU72" i="1"/>
  <c r="GU65" i="1"/>
  <c r="GU78" i="1"/>
  <c r="AS79" i="1"/>
  <c r="BA83" i="1"/>
  <c r="BA88" i="1"/>
  <c r="BQ85" i="1"/>
  <c r="CF68" i="1"/>
  <c r="JV85" i="1"/>
  <c r="KL54" i="1"/>
  <c r="KL67" i="1"/>
  <c r="KL77" i="1"/>
  <c r="KL84" i="1"/>
  <c r="KT75" i="1"/>
  <c r="BA59" i="1"/>
  <c r="BA53" i="1"/>
  <c r="DC73" i="1"/>
  <c r="DC78" i="1"/>
  <c r="DK68" i="1"/>
  <c r="DK81" i="1"/>
  <c r="DK65" i="1"/>
  <c r="DK76" i="1"/>
  <c r="DS56" i="1"/>
  <c r="DS53" i="1"/>
  <c r="DS76" i="1"/>
  <c r="EA58" i="1"/>
  <c r="EA70" i="1"/>
  <c r="EA55" i="1"/>
  <c r="EA87" i="1"/>
  <c r="EA88" i="1"/>
  <c r="EI72" i="1"/>
  <c r="EI53" i="1"/>
  <c r="EI69" i="1"/>
  <c r="EI83" i="1"/>
  <c r="EQ60" i="1"/>
  <c r="EQ81" i="1"/>
  <c r="EQ63" i="1"/>
  <c r="EQ79" i="1"/>
  <c r="EQ88" i="1"/>
  <c r="EY60" i="1"/>
  <c r="EY57" i="1"/>
  <c r="EY71" i="1"/>
  <c r="EY82" i="1"/>
  <c r="FG64" i="1"/>
  <c r="FG75" i="1"/>
  <c r="FG63" i="1"/>
  <c r="FG85" i="1"/>
  <c r="FG88" i="1"/>
  <c r="FW67" i="1"/>
  <c r="GE54" i="1"/>
  <c r="GE73" i="1"/>
  <c r="GE65" i="1"/>
  <c r="GE78" i="1"/>
  <c r="GM64" i="1"/>
  <c r="GM72" i="1"/>
  <c r="GM55" i="1"/>
  <c r="GM75" i="1"/>
  <c r="GM84" i="1"/>
  <c r="GU58" i="1"/>
  <c r="GU77" i="1"/>
  <c r="GU67" i="1"/>
  <c r="GU80" i="1"/>
  <c r="AS85" i="1"/>
  <c r="BA85" i="1"/>
  <c r="BQ79" i="1"/>
  <c r="BQ87" i="1"/>
  <c r="CF75" i="1"/>
  <c r="JV66" i="1"/>
  <c r="JV69" i="1"/>
  <c r="JV73" i="1"/>
  <c r="JV78" i="1"/>
  <c r="KL56" i="1"/>
  <c r="KL66" i="1"/>
  <c r="KL72" i="1"/>
  <c r="AS59" i="1"/>
  <c r="BQ57" i="1"/>
  <c r="AS53" i="1"/>
  <c r="DC75" i="1"/>
  <c r="DK74" i="1"/>
  <c r="DK71" i="1"/>
  <c r="DK67" i="1"/>
  <c r="DS79" i="1"/>
  <c r="DS55" i="1"/>
  <c r="EA73" i="1"/>
  <c r="EA71" i="1"/>
  <c r="EA57" i="1"/>
  <c r="EI66" i="1"/>
  <c r="EI58" i="1"/>
  <c r="EI55" i="1"/>
  <c r="EI73" i="1"/>
  <c r="EQ71" i="1"/>
  <c r="EQ75" i="1"/>
  <c r="EQ65" i="1"/>
  <c r="EY62" i="1"/>
  <c r="EY64" i="1"/>
  <c r="EY59" i="1"/>
  <c r="EY77" i="1"/>
  <c r="FG58" i="1"/>
  <c r="FG56" i="1"/>
  <c r="FG65" i="1"/>
  <c r="GE58" i="1"/>
  <c r="GE79" i="1"/>
  <c r="GE67" i="1"/>
  <c r="GM60" i="1"/>
  <c r="GM62" i="1"/>
  <c r="GM57" i="1"/>
  <c r="GM87" i="1"/>
  <c r="GU60" i="1"/>
  <c r="GU53" i="1"/>
  <c r="GU69" i="1"/>
  <c r="BQ71" i="1"/>
  <c r="CF87" i="1"/>
  <c r="AQ47" i="1"/>
  <c r="DC27" i="1"/>
  <c r="CS11" i="1"/>
  <c r="W43" i="1"/>
  <c r="AG11" i="1"/>
  <c r="W31" i="1"/>
  <c r="W25" i="1"/>
  <c r="AG30" i="1"/>
  <c r="DC32" i="1"/>
  <c r="CS32" i="1"/>
  <c r="BD36" i="1"/>
  <c r="W47" i="1"/>
  <c r="W44" i="1"/>
  <c r="AG36" i="1"/>
  <c r="FG17" i="1"/>
  <c r="HA36" i="1"/>
  <c r="EW18" i="1"/>
  <c r="CS45" i="1"/>
  <c r="W26" i="1"/>
  <c r="AG38" i="1"/>
  <c r="BQ39" i="1"/>
  <c r="FG39" i="1"/>
  <c r="HA13" i="1"/>
  <c r="EW44" i="1"/>
  <c r="CK35" i="1"/>
  <c r="DM21" i="1"/>
  <c r="W40" i="1"/>
  <c r="AG46" i="1"/>
  <c r="DU23" i="1"/>
  <c r="BQ37" i="1"/>
  <c r="HA41" i="1"/>
  <c r="CK45" i="1"/>
  <c r="FY20" i="1"/>
  <c r="DU19" i="1"/>
  <c r="KO24" i="1"/>
  <c r="W29" i="1"/>
  <c r="AG17" i="1"/>
  <c r="O23" i="1"/>
  <c r="FY37" i="1"/>
  <c r="W45" i="1"/>
  <c r="AG20" i="1"/>
  <c r="AQ26" i="1"/>
  <c r="AG28" i="1"/>
  <c r="FY16" i="1"/>
  <c r="FY42" i="1"/>
  <c r="DU30" i="1"/>
  <c r="BQ20" i="1"/>
  <c r="DC22" i="1"/>
  <c r="FG44" i="1"/>
  <c r="DC18" i="1"/>
  <c r="AY13" i="1"/>
  <c r="HA34" i="1"/>
  <c r="EW28" i="1"/>
  <c r="CS46" i="1"/>
  <c r="CK11" i="1"/>
  <c r="DM39" i="1"/>
  <c r="AY26" i="1"/>
  <c r="BD27" i="1"/>
  <c r="IK42" i="1"/>
  <c r="IK32" i="1"/>
  <c r="FY13" i="1"/>
  <c r="DU46" i="1"/>
  <c r="BQ46" i="1"/>
  <c r="FG16" i="1"/>
  <c r="DC34" i="1"/>
  <c r="HA25" i="1"/>
  <c r="EW47" i="1"/>
  <c r="CS19" i="1"/>
  <c r="CK15" i="1"/>
  <c r="AY20" i="1"/>
  <c r="BD23" i="1"/>
  <c r="JC24" i="1"/>
  <c r="IC33" i="1"/>
  <c r="FY14" i="1"/>
  <c r="DU28" i="1"/>
  <c r="BQ44" i="1"/>
  <c r="FG21" i="1"/>
  <c r="DC16" i="1"/>
  <c r="AY21" i="1"/>
  <c r="HA29" i="1"/>
  <c r="EW20" i="1"/>
  <c r="EW38" i="1"/>
  <c r="CS16" i="1"/>
  <c r="CK26" i="1"/>
  <c r="AY28" i="1"/>
  <c r="AQ23" i="1"/>
  <c r="W22" i="1"/>
  <c r="BD39" i="1"/>
  <c r="AY15" i="1"/>
  <c r="IK20" i="1"/>
  <c r="AQ21" i="1"/>
  <c r="AG18" i="1"/>
  <c r="AG44" i="1"/>
  <c r="FY28" i="1"/>
  <c r="DU44" i="1"/>
  <c r="BQ31" i="1"/>
  <c r="FG14" i="1"/>
  <c r="DC47" i="1"/>
  <c r="AQ20" i="1"/>
  <c r="HA20" i="1"/>
  <c r="HA45" i="1"/>
  <c r="EW35" i="1"/>
  <c r="CS22" i="1"/>
  <c r="CK28" i="1"/>
  <c r="GG11" i="1"/>
  <c r="KW33" i="1"/>
  <c r="KE17" i="1"/>
  <c r="KJ15" i="1"/>
  <c r="CK38" i="1"/>
  <c r="FY24" i="1"/>
  <c r="DU41" i="1"/>
  <c r="BQ25" i="1"/>
  <c r="FG40" i="1"/>
  <c r="DC29" i="1"/>
  <c r="DC45" i="1"/>
  <c r="AQ28" i="1"/>
  <c r="BD16" i="1"/>
  <c r="HA17" i="1"/>
  <c r="EW31" i="1"/>
  <c r="CS38" i="1"/>
  <c r="CK33" i="1"/>
  <c r="DK11" i="1"/>
  <c r="BD25" i="1"/>
  <c r="GG33" i="1"/>
  <c r="KJ13" i="1"/>
  <c r="FY29" i="1"/>
  <c r="DU34" i="1"/>
  <c r="BQ41" i="1"/>
  <c r="FG34" i="1"/>
  <c r="DC13" i="1"/>
  <c r="HA42" i="1"/>
  <c r="EW16" i="1"/>
  <c r="CS39" i="1"/>
  <c r="CK31" i="1"/>
  <c r="DM24" i="1"/>
  <c r="JW25" i="1"/>
  <c r="KJ38" i="1"/>
  <c r="KJ35" i="1"/>
  <c r="KJ25" i="1"/>
  <c r="KJ27" i="1"/>
  <c r="KJ23" i="1"/>
  <c r="KJ34" i="1"/>
  <c r="KJ44" i="1"/>
  <c r="KJ22" i="1"/>
  <c r="KJ21" i="1"/>
  <c r="KJ31" i="1"/>
  <c r="KJ45" i="1"/>
  <c r="KJ40" i="1"/>
  <c r="KJ30" i="1"/>
  <c r="KJ18" i="1"/>
  <c r="KJ11" i="1"/>
  <c r="KJ41" i="1"/>
  <c r="KJ32" i="1"/>
  <c r="KJ29" i="1"/>
  <c r="KJ14" i="1"/>
  <c r="KJ37" i="1"/>
  <c r="KJ28" i="1"/>
  <c r="KJ20" i="1"/>
  <c r="KJ12" i="1"/>
  <c r="KJ47" i="1"/>
  <c r="KJ24" i="1"/>
  <c r="KJ16" i="1"/>
  <c r="KJ26" i="1"/>
  <c r="FT34" i="1"/>
  <c r="FT32" i="1"/>
  <c r="FT38" i="1"/>
  <c r="FT26" i="1"/>
  <c r="FT15" i="1"/>
  <c r="FT27" i="1"/>
  <c r="FT23" i="1"/>
  <c r="FT43" i="1"/>
  <c r="FT21" i="1"/>
  <c r="BD41" i="1"/>
  <c r="BD17" i="1"/>
  <c r="BD20" i="1"/>
  <c r="BD29" i="1"/>
  <c r="BD42" i="1"/>
  <c r="IC30" i="1"/>
  <c r="IC34" i="1"/>
  <c r="IC35" i="1"/>
  <c r="IC43" i="1"/>
  <c r="IC47" i="1"/>
  <c r="IC31" i="1"/>
  <c r="IC23" i="1"/>
  <c r="IC46" i="1"/>
  <c r="IC38" i="1"/>
  <c r="IC36" i="1"/>
  <c r="IC39" i="1"/>
  <c r="IC18" i="1"/>
  <c r="IC27" i="1"/>
  <c r="IC17" i="1"/>
  <c r="IC25" i="1"/>
  <c r="IC44" i="1"/>
  <c r="IC20" i="1"/>
  <c r="IC12" i="1"/>
  <c r="IC40" i="1"/>
  <c r="IC42" i="1"/>
  <c r="IC19" i="1"/>
  <c r="IC11" i="1"/>
  <c r="IC16" i="1"/>
  <c r="IC41" i="1"/>
  <c r="IC14" i="1"/>
  <c r="IC28" i="1"/>
  <c r="IC37" i="1"/>
  <c r="KW11" i="1"/>
  <c r="KW47" i="1"/>
  <c r="KW44" i="1"/>
  <c r="KW26" i="1"/>
  <c r="KW19" i="1"/>
  <c r="KW17" i="1"/>
  <c r="KW43" i="1"/>
  <c r="KW40" i="1"/>
  <c r="KW41" i="1"/>
  <c r="KW15" i="1"/>
  <c r="KW14" i="1"/>
  <c r="KW39" i="1"/>
  <c r="KW36" i="1"/>
  <c r="KW37" i="1"/>
  <c r="KW22" i="1"/>
  <c r="KW12" i="1"/>
  <c r="KW35" i="1"/>
  <c r="KW31" i="1"/>
  <c r="KW32" i="1"/>
  <c r="KW18" i="1"/>
  <c r="KW16" i="1"/>
  <c r="KW46" i="1"/>
  <c r="KW27" i="1"/>
  <c r="KW28" i="1"/>
  <c r="KW29" i="1"/>
  <c r="KW42" i="1"/>
  <c r="KW23" i="1"/>
  <c r="KW24" i="1"/>
  <c r="KW21" i="1"/>
  <c r="KO11" i="1"/>
  <c r="KO46" i="1"/>
  <c r="KO30" i="1"/>
  <c r="KO29" i="1"/>
  <c r="KO25" i="1"/>
  <c r="KO42" i="1"/>
  <c r="KO26" i="1"/>
  <c r="KO23" i="1"/>
  <c r="KO21" i="1"/>
  <c r="KO38" i="1"/>
  <c r="KO45" i="1"/>
  <c r="KO19" i="1"/>
  <c r="KO17" i="1"/>
  <c r="KO44" i="1"/>
  <c r="KO41" i="1"/>
  <c r="KO15" i="1"/>
  <c r="KO16" i="1"/>
  <c r="KO47" i="1"/>
  <c r="KO40" i="1"/>
  <c r="KO32" i="1"/>
  <c r="KO37" i="1"/>
  <c r="KO20" i="1"/>
  <c r="KO43" i="1"/>
  <c r="KO36" i="1"/>
  <c r="KO28" i="1"/>
  <c r="KO22" i="1"/>
  <c r="KO13" i="1"/>
  <c r="KE44" i="1"/>
  <c r="KE41" i="1"/>
  <c r="KE42" i="1"/>
  <c r="KE23" i="1"/>
  <c r="KE14" i="1"/>
  <c r="KE40" i="1"/>
  <c r="KE37" i="1"/>
  <c r="KE38" i="1"/>
  <c r="KE19" i="1"/>
  <c r="KE13" i="1"/>
  <c r="KE36" i="1"/>
  <c r="KE32" i="1"/>
  <c r="KE33" i="1"/>
  <c r="KE34" i="1"/>
  <c r="KE21" i="1"/>
  <c r="KE47" i="1"/>
  <c r="KE28" i="1"/>
  <c r="KE29" i="1"/>
  <c r="KE30" i="1"/>
  <c r="KE12" i="1"/>
  <c r="KE43" i="1"/>
  <c r="KE24" i="1"/>
  <c r="KE25" i="1"/>
  <c r="KE22" i="1"/>
  <c r="KE39" i="1"/>
  <c r="KE46" i="1"/>
  <c r="KE26" i="1"/>
  <c r="KE18" i="1"/>
  <c r="JM36" i="1"/>
  <c r="JM32" i="1"/>
  <c r="JM21" i="1"/>
  <c r="JM35" i="1"/>
  <c r="JC14" i="1"/>
  <c r="JC37" i="1"/>
  <c r="JC44" i="1"/>
  <c r="JC32" i="1"/>
  <c r="JC16" i="1"/>
  <c r="JC11" i="1"/>
  <c r="JC47" i="1"/>
  <c r="JC33" i="1"/>
  <c r="JC22" i="1"/>
  <c r="JC23" i="1"/>
  <c r="JC43" i="1"/>
  <c r="JC29" i="1"/>
  <c r="JC18" i="1"/>
  <c r="JC19" i="1"/>
  <c r="JC46" i="1"/>
  <c r="JC39" i="1"/>
  <c r="JC25" i="1"/>
  <c r="JC21" i="1"/>
  <c r="JC13" i="1"/>
  <c r="JC42" i="1"/>
  <c r="JC35" i="1"/>
  <c r="JC40" i="1"/>
  <c r="JC17" i="1"/>
  <c r="JC15" i="1"/>
  <c r="JC38" i="1"/>
  <c r="JC34" i="1"/>
  <c r="JC36" i="1"/>
  <c r="JC28" i="1"/>
  <c r="JC12" i="1"/>
  <c r="IU25" i="1"/>
  <c r="IU32" i="1"/>
  <c r="IU26" i="1"/>
  <c r="IK34" i="1"/>
  <c r="IK37" i="1"/>
  <c r="IK16" i="1"/>
  <c r="IK45" i="1"/>
  <c r="IK33" i="1"/>
  <c r="IK23" i="1"/>
  <c r="IK11" i="1"/>
  <c r="IK43" i="1"/>
  <c r="IK29" i="1"/>
  <c r="IK18" i="1"/>
  <c r="IK36" i="1"/>
  <c r="IK17" i="1"/>
  <c r="IK25" i="1"/>
  <c r="IK40" i="1"/>
  <c r="IK39" i="1"/>
  <c r="IK44" i="1"/>
  <c r="IK35" i="1"/>
  <c r="IK47" i="1"/>
  <c r="IK19" i="1"/>
  <c r="IK24" i="1"/>
  <c r="IK12" i="1"/>
  <c r="IK26" i="1"/>
  <c r="IK46" i="1"/>
  <c r="IK14" i="1"/>
  <c r="IK27" i="1"/>
  <c r="IK38" i="1"/>
  <c r="IK28" i="1"/>
  <c r="IA40" i="1"/>
  <c r="IA37" i="1"/>
  <c r="IA23" i="1"/>
  <c r="IA18" i="1"/>
  <c r="IA35" i="1"/>
  <c r="IA17" i="1"/>
  <c r="HS46" i="1"/>
  <c r="HS34" i="1"/>
  <c r="HI34" i="1"/>
  <c r="HI20" i="1"/>
  <c r="GQ42" i="1"/>
  <c r="GQ26" i="1"/>
  <c r="GQ41" i="1"/>
  <c r="GQ25" i="1"/>
  <c r="GG43" i="1"/>
  <c r="GG25" i="1"/>
  <c r="GG15" i="1"/>
  <c r="GG17" i="1"/>
  <c r="GG34" i="1"/>
  <c r="GG46" i="1"/>
  <c r="GG41" i="1"/>
  <c r="GG31" i="1"/>
  <c r="GG44" i="1"/>
  <c r="GG26" i="1"/>
  <c r="GG36" i="1"/>
  <c r="GG18" i="1"/>
  <c r="GG16" i="1"/>
  <c r="GG47" i="1"/>
  <c r="GG29" i="1"/>
  <c r="GG28" i="1"/>
  <c r="GG30" i="1"/>
  <c r="GG39" i="1"/>
  <c r="GG32" i="1"/>
  <c r="GG40" i="1"/>
  <c r="GG19" i="1"/>
  <c r="GG21" i="1"/>
  <c r="GG42" i="1"/>
  <c r="GG24" i="1"/>
  <c r="GG35" i="1"/>
  <c r="GG23" i="1"/>
  <c r="GG13" i="1"/>
  <c r="FO20" i="1"/>
  <c r="FO18" i="1"/>
  <c r="EM11" i="1"/>
  <c r="EM40" i="1"/>
  <c r="EM26" i="1"/>
  <c r="EM27" i="1"/>
  <c r="EE38" i="1"/>
  <c r="EE22" i="1"/>
  <c r="EE16" i="1"/>
  <c r="EE12" i="1"/>
  <c r="CA30" i="1"/>
  <c r="CA26" i="1"/>
  <c r="CA40" i="1"/>
  <c r="CA12" i="1"/>
  <c r="BI39" i="1"/>
  <c r="BI31" i="1"/>
  <c r="BI42" i="1"/>
  <c r="BI46" i="1"/>
  <c r="BI47" i="1"/>
  <c r="BI29" i="1"/>
  <c r="O40" i="1"/>
  <c r="O45" i="1"/>
  <c r="W38" i="1"/>
  <c r="W39" i="1"/>
  <c r="W35" i="1"/>
  <c r="W34" i="1"/>
  <c r="O26" i="1"/>
  <c r="AG13" i="1"/>
  <c r="AG26" i="1"/>
  <c r="AG29" i="1"/>
  <c r="AG37" i="1"/>
  <c r="AG45" i="1"/>
  <c r="O30" i="1"/>
  <c r="FG29" i="1"/>
  <c r="FY11" i="1"/>
  <c r="FY27" i="1"/>
  <c r="FY30" i="1"/>
  <c r="FY32" i="1"/>
  <c r="FY45" i="1"/>
  <c r="DU25" i="1"/>
  <c r="DU35" i="1"/>
  <c r="DU42" i="1"/>
  <c r="DU33" i="1"/>
  <c r="BQ13" i="1"/>
  <c r="BQ33" i="1"/>
  <c r="BQ12" i="1"/>
  <c r="BQ45" i="1"/>
  <c r="FG13" i="1"/>
  <c r="FG43" i="1"/>
  <c r="FG26" i="1"/>
  <c r="FG47" i="1"/>
  <c r="DC14" i="1"/>
  <c r="DC26" i="1"/>
  <c r="DC24" i="1"/>
  <c r="DC46" i="1"/>
  <c r="AQ22" i="1"/>
  <c r="AQ24" i="1"/>
  <c r="HA38" i="1"/>
  <c r="HA26" i="1"/>
  <c r="HA15" i="1"/>
  <c r="HA27" i="1"/>
  <c r="HA43" i="1"/>
  <c r="EW11" i="1"/>
  <c r="EW23" i="1"/>
  <c r="EW42" i="1"/>
  <c r="EW45" i="1"/>
  <c r="EW41" i="1"/>
  <c r="CS17" i="1"/>
  <c r="CS24" i="1"/>
  <c r="CS30" i="1"/>
  <c r="CS47" i="1"/>
  <c r="CK13" i="1"/>
  <c r="CK27" i="1"/>
  <c r="CK36" i="1"/>
  <c r="CK39" i="1"/>
  <c r="DM38" i="1"/>
  <c r="DM47" i="1"/>
  <c r="AY22" i="1"/>
  <c r="AY24" i="1"/>
  <c r="BQ27" i="1"/>
  <c r="BD26" i="1"/>
  <c r="BD19" i="1"/>
  <c r="BD31" i="1"/>
  <c r="GG38" i="1"/>
  <c r="JC20" i="1"/>
  <c r="KW30" i="1"/>
  <c r="KO34" i="1"/>
  <c r="IC29" i="1"/>
  <c r="KE15" i="1"/>
  <c r="KJ19" i="1"/>
  <c r="KJ46" i="1"/>
  <c r="JU30" i="1"/>
  <c r="JU19" i="1"/>
  <c r="HN17" i="1"/>
  <c r="HN27" i="1"/>
  <c r="KV18" i="1"/>
  <c r="KV15" i="1"/>
  <c r="KN34" i="1"/>
  <c r="KN13" i="1"/>
  <c r="HZ38" i="1"/>
  <c r="HZ19" i="1"/>
  <c r="HR25" i="1"/>
  <c r="HR36" i="1"/>
  <c r="HR45" i="1"/>
  <c r="GP38" i="1"/>
  <c r="GP22" i="1"/>
  <c r="GP37" i="1"/>
  <c r="GP21" i="1"/>
  <c r="GP11" i="1"/>
  <c r="GP36" i="1"/>
  <c r="GP20" i="1"/>
  <c r="GP35" i="1"/>
  <c r="GP19" i="1"/>
  <c r="GP34" i="1"/>
  <c r="GP18" i="1"/>
  <c r="GP33" i="1"/>
  <c r="GP16" i="1"/>
  <c r="GP32" i="1"/>
  <c r="GP47" i="1"/>
  <c r="GP31" i="1"/>
  <c r="GP14" i="1"/>
  <c r="GP46" i="1"/>
  <c r="GP30" i="1"/>
  <c r="GP45" i="1"/>
  <c r="GP29" i="1"/>
  <c r="GP12" i="1"/>
  <c r="GP44" i="1"/>
  <c r="GP28" i="1"/>
  <c r="GP43" i="1"/>
  <c r="GP27" i="1"/>
  <c r="GP13" i="1"/>
  <c r="FX31" i="1"/>
  <c r="FX29" i="1"/>
  <c r="FX15" i="1"/>
  <c r="FX13" i="1"/>
  <c r="FX23" i="1"/>
  <c r="FX30" i="1"/>
  <c r="FX16" i="1"/>
  <c r="FX21" i="1"/>
  <c r="FX41" i="1"/>
  <c r="FX38" i="1"/>
  <c r="FX33" i="1"/>
  <c r="FX32" i="1"/>
  <c r="FX18" i="1"/>
  <c r="FX44" i="1"/>
  <c r="FX37" i="1"/>
  <c r="FX17" i="1"/>
  <c r="FX19" i="1"/>
  <c r="FX35" i="1"/>
  <c r="FX47" i="1"/>
  <c r="FX34" i="1"/>
  <c r="FX25" i="1"/>
  <c r="FX27" i="1"/>
  <c r="FX43" i="1"/>
  <c r="FX39" i="1"/>
  <c r="FX26" i="1"/>
  <c r="FX20" i="1"/>
  <c r="FX14" i="1"/>
  <c r="FX36" i="1"/>
  <c r="EL37" i="1"/>
  <c r="EL29" i="1"/>
  <c r="EL15" i="1"/>
  <c r="EL35" i="1"/>
  <c r="EL40" i="1"/>
  <c r="EL46" i="1"/>
  <c r="EL21" i="1"/>
  <c r="EL25" i="1"/>
  <c r="EL24" i="1"/>
  <c r="EL32" i="1"/>
  <c r="EL38" i="1"/>
  <c r="EL13" i="1"/>
  <c r="EL17" i="1"/>
  <c r="EL44" i="1"/>
  <c r="EL41" i="1"/>
  <c r="EL28" i="1"/>
  <c r="EL30" i="1"/>
  <c r="EL26" i="1"/>
  <c r="EL16" i="1"/>
  <c r="EL33" i="1"/>
  <c r="EL20" i="1"/>
  <c r="EL22" i="1"/>
  <c r="EL19" i="1"/>
  <c r="EL11" i="1"/>
  <c r="EL42" i="1"/>
  <c r="EL12" i="1"/>
  <c r="EL14" i="1"/>
  <c r="EL39" i="1"/>
  <c r="EL43" i="1"/>
  <c r="ED42" i="1"/>
  <c r="ED12" i="1"/>
  <c r="ED14" i="1"/>
  <c r="ED18" i="1"/>
  <c r="ED11" i="1"/>
  <c r="ED16" i="1"/>
  <c r="ED34" i="1"/>
  <c r="ED39" i="1"/>
  <c r="ED31" i="1"/>
  <c r="ED44" i="1"/>
  <c r="ED45" i="1"/>
  <c r="ED29" i="1"/>
  <c r="ED23" i="1"/>
  <c r="ED24" i="1"/>
  <c r="ED37" i="1"/>
  <c r="ED21" i="1"/>
  <c r="ED15" i="1"/>
  <c r="ED47" i="1"/>
  <c r="ED46" i="1"/>
  <c r="ED13" i="1"/>
  <c r="ED25" i="1"/>
  <c r="ED36" i="1"/>
  <c r="ED40" i="1"/>
  <c r="ED38" i="1"/>
  <c r="ED43" i="1"/>
  <c r="ED17" i="1"/>
  <c r="ED26" i="1"/>
  <c r="DB11" i="1"/>
  <c r="DB37" i="1"/>
  <c r="CJ34" i="1"/>
  <c r="CJ37" i="1"/>
  <c r="CJ17" i="1"/>
  <c r="BZ28" i="1"/>
  <c r="BZ41" i="1"/>
  <c r="BZ23" i="1"/>
  <c r="BZ12" i="1"/>
  <c r="BZ44" i="1"/>
  <c r="BZ33" i="1"/>
  <c r="BZ22" i="1"/>
  <c r="BZ43" i="1"/>
  <c r="BZ37" i="1"/>
  <c r="BZ25" i="1"/>
  <c r="BZ14" i="1"/>
  <c r="BZ31" i="1"/>
  <c r="BZ40" i="1"/>
  <c r="BZ45" i="1"/>
  <c r="BZ29" i="1"/>
  <c r="BZ17" i="1"/>
  <c r="BZ11" i="1"/>
  <c r="BZ27" i="1"/>
  <c r="BZ46" i="1"/>
  <c r="BZ21" i="1"/>
  <c r="BZ34" i="1"/>
  <c r="BZ39" i="1"/>
  <c r="BZ47" i="1"/>
  <c r="BZ13" i="1"/>
  <c r="BZ26" i="1"/>
  <c r="BZ20" i="1"/>
  <c r="BP34" i="1"/>
  <c r="BP31" i="1"/>
  <c r="BP18" i="1"/>
  <c r="BP17" i="1"/>
  <c r="BP35" i="1"/>
  <c r="BP23" i="1"/>
  <c r="BP14" i="1"/>
  <c r="BP27" i="1"/>
  <c r="BP15" i="1"/>
  <c r="BP37" i="1"/>
  <c r="BP38" i="1"/>
  <c r="BP43" i="1"/>
  <c r="BP19" i="1"/>
  <c r="BP40" i="1"/>
  <c r="BP11" i="1"/>
  <c r="BP44" i="1"/>
  <c r="BP42" i="1"/>
  <c r="BP32" i="1"/>
  <c r="BP33" i="1"/>
  <c r="BP45" i="1"/>
  <c r="BP36" i="1"/>
  <c r="BP24" i="1"/>
  <c r="BP26" i="1"/>
  <c r="BH21" i="1"/>
  <c r="BH38" i="1"/>
  <c r="BH20" i="1"/>
  <c r="AX19" i="1"/>
  <c r="AX39" i="1"/>
  <c r="AX31" i="1"/>
  <c r="AX23" i="1"/>
  <c r="AX16" i="1"/>
  <c r="AX27" i="1"/>
  <c r="V16" i="1"/>
  <c r="V38" i="1"/>
  <c r="FT45" i="1"/>
  <c r="W17" i="1"/>
  <c r="W16" i="1"/>
  <c r="FY17" i="1"/>
  <c r="FY22" i="1"/>
  <c r="FY36" i="1"/>
  <c r="FY46" i="1"/>
  <c r="FY39" i="1"/>
  <c r="DU11" i="1"/>
  <c r="DU16" i="1"/>
  <c r="DU13" i="1"/>
  <c r="DU27" i="1"/>
  <c r="DU40" i="1"/>
  <c r="BQ21" i="1"/>
  <c r="BQ11" i="1"/>
  <c r="BQ16" i="1"/>
  <c r="BQ28" i="1"/>
  <c r="FG15" i="1"/>
  <c r="FG32" i="1"/>
  <c r="FG22" i="1"/>
  <c r="FG23" i="1"/>
  <c r="FG41" i="1"/>
  <c r="DC30" i="1"/>
  <c r="DC40" i="1"/>
  <c r="DC42" i="1"/>
  <c r="DC15" i="1"/>
  <c r="DC44" i="1"/>
  <c r="AQ30" i="1"/>
  <c r="AQ32" i="1"/>
  <c r="CK44" i="1"/>
  <c r="AQ13" i="1"/>
  <c r="HA22" i="1"/>
  <c r="HA19" i="1"/>
  <c r="HA18" i="1"/>
  <c r="HA31" i="1"/>
  <c r="HA47" i="1"/>
  <c r="EW13" i="1"/>
  <c r="EW15" i="1"/>
  <c r="EW24" i="1"/>
  <c r="EW36" i="1"/>
  <c r="EW46" i="1"/>
  <c r="CS27" i="1"/>
  <c r="CS20" i="1"/>
  <c r="CS40" i="1"/>
  <c r="CS13" i="1"/>
  <c r="CS44" i="1"/>
  <c r="CK18" i="1"/>
  <c r="CK41" i="1"/>
  <c r="CK16" i="1"/>
  <c r="CK43" i="1"/>
  <c r="DM23" i="1"/>
  <c r="DM29" i="1"/>
  <c r="AQ43" i="1"/>
  <c r="AY30" i="1"/>
  <c r="AY32" i="1"/>
  <c r="BD37" i="1"/>
  <c r="CA25" i="1"/>
  <c r="BD11" i="1"/>
  <c r="BD33" i="1"/>
  <c r="BD35" i="1"/>
  <c r="BD30" i="1"/>
  <c r="GG27" i="1"/>
  <c r="GG45" i="1"/>
  <c r="BI25" i="1"/>
  <c r="IC32" i="1"/>
  <c r="JC31" i="1"/>
  <c r="KE11" i="1"/>
  <c r="KW34" i="1"/>
  <c r="KO27" i="1"/>
  <c r="IC45" i="1"/>
  <c r="KE16" i="1"/>
  <c r="KJ17" i="1"/>
  <c r="IK31" i="1"/>
  <c r="FT37" i="1"/>
  <c r="W42" i="1"/>
  <c r="AG21" i="1"/>
  <c r="AG31" i="1"/>
  <c r="O33" i="1"/>
  <c r="AQ45" i="1"/>
  <c r="W28" i="1"/>
  <c r="W27" i="1"/>
  <c r="W33" i="1"/>
  <c r="W21" i="1"/>
  <c r="AG23" i="1"/>
  <c r="AG19" i="1"/>
  <c r="AG32" i="1"/>
  <c r="AG40" i="1"/>
  <c r="O25" i="1"/>
  <c r="BI23" i="1"/>
  <c r="FY31" i="1"/>
  <c r="FY19" i="1"/>
  <c r="FY40" i="1"/>
  <c r="FY26" i="1"/>
  <c r="FY47" i="1"/>
  <c r="DU18" i="1"/>
  <c r="DU24" i="1"/>
  <c r="DU21" i="1"/>
  <c r="DU38" i="1"/>
  <c r="DU39" i="1"/>
  <c r="BQ22" i="1"/>
  <c r="BQ14" i="1"/>
  <c r="BQ24" i="1"/>
  <c r="BQ36" i="1"/>
  <c r="AQ11" i="1"/>
  <c r="FG18" i="1"/>
  <c r="FG12" i="1"/>
  <c r="FG37" i="1"/>
  <c r="FG31" i="1"/>
  <c r="FG38" i="1"/>
  <c r="DC35" i="1"/>
  <c r="DC12" i="1"/>
  <c r="DC43" i="1"/>
  <c r="DC23" i="1"/>
  <c r="AQ34" i="1"/>
  <c r="AQ36" i="1"/>
  <c r="CA41" i="1"/>
  <c r="BI22" i="1"/>
  <c r="BD14" i="1"/>
  <c r="HA32" i="1"/>
  <c r="HA30" i="1"/>
  <c r="HA28" i="1"/>
  <c r="HA33" i="1"/>
  <c r="EW12" i="1"/>
  <c r="EW14" i="1"/>
  <c r="EW26" i="1"/>
  <c r="EW25" i="1"/>
  <c r="EW43" i="1"/>
  <c r="CS28" i="1"/>
  <c r="CS33" i="1"/>
  <c r="CS15" i="1"/>
  <c r="CS21" i="1"/>
  <c r="CS43" i="1"/>
  <c r="CK22" i="1"/>
  <c r="CK21" i="1"/>
  <c r="CK24" i="1"/>
  <c r="CK42" i="1"/>
  <c r="DM31" i="1"/>
  <c r="DM43" i="1"/>
  <c r="AQ39" i="1"/>
  <c r="AQ41" i="1"/>
  <c r="AY34" i="1"/>
  <c r="AY36" i="1"/>
  <c r="CA16" i="1"/>
  <c r="BD13" i="1"/>
  <c r="BD43" i="1"/>
  <c r="BD32" i="1"/>
  <c r="BD38" i="1"/>
  <c r="GG14" i="1"/>
  <c r="BI40" i="1"/>
  <c r="JC26" i="1"/>
  <c r="KW38" i="1"/>
  <c r="KO31" i="1"/>
  <c r="KE20" i="1"/>
  <c r="KJ33" i="1"/>
  <c r="BH12" i="1"/>
  <c r="W19" i="1"/>
  <c r="W18" i="1"/>
  <c r="W24" i="1"/>
  <c r="AG25" i="1"/>
  <c r="AG22" i="1"/>
  <c r="AG33" i="1"/>
  <c r="AG41" i="1"/>
  <c r="O32" i="1"/>
  <c r="EE11" i="1"/>
  <c r="W41" i="1"/>
  <c r="FY23" i="1"/>
  <c r="FY18" i="1"/>
  <c r="FY41" i="1"/>
  <c r="FY34" i="1"/>
  <c r="FY44" i="1"/>
  <c r="DU26" i="1"/>
  <c r="DU32" i="1"/>
  <c r="DU29" i="1"/>
  <c r="DU37" i="1"/>
  <c r="DU47" i="1"/>
  <c r="BQ23" i="1"/>
  <c r="BQ15" i="1"/>
  <c r="BQ32" i="1"/>
  <c r="BQ42" i="1"/>
  <c r="FG42" i="1"/>
  <c r="FG20" i="1"/>
  <c r="FG30" i="1"/>
  <c r="FG28" i="1"/>
  <c r="FG46" i="1"/>
  <c r="DC19" i="1"/>
  <c r="DC20" i="1"/>
  <c r="DC17" i="1"/>
  <c r="DC31" i="1"/>
  <c r="AQ38" i="1"/>
  <c r="AQ40" i="1"/>
  <c r="AY17" i="1"/>
  <c r="HA12" i="1"/>
  <c r="HA46" i="1"/>
  <c r="HA44" i="1"/>
  <c r="HA35" i="1"/>
  <c r="EW21" i="1"/>
  <c r="EW22" i="1"/>
  <c r="EW32" i="1"/>
  <c r="EW33" i="1"/>
  <c r="EW40" i="1"/>
  <c r="CS36" i="1"/>
  <c r="CS18" i="1"/>
  <c r="CS23" i="1"/>
  <c r="CS29" i="1"/>
  <c r="CS42" i="1"/>
  <c r="CK23" i="1"/>
  <c r="CK29" i="1"/>
  <c r="CK32" i="1"/>
  <c r="DM25" i="1"/>
  <c r="DM27" i="1"/>
  <c r="AQ37" i="1"/>
  <c r="AY18" i="1"/>
  <c r="AY38" i="1"/>
  <c r="AY40" i="1"/>
  <c r="BD34" i="1"/>
  <c r="AY33" i="1"/>
  <c r="BD21" i="1"/>
  <c r="BD46" i="1"/>
  <c r="BD40" i="1"/>
  <c r="BD44" i="1"/>
  <c r="AQ29" i="1"/>
  <c r="GG22" i="1"/>
  <c r="GQ16" i="1"/>
  <c r="EM36" i="1"/>
  <c r="O41" i="1"/>
  <c r="JC30" i="1"/>
  <c r="IK22" i="1"/>
  <c r="KW13" i="1"/>
  <c r="KO12" i="1"/>
  <c r="KO35" i="1"/>
  <c r="IK13" i="1"/>
  <c r="KE27" i="1"/>
  <c r="KJ36" i="1"/>
  <c r="IC26" i="1"/>
  <c r="W36" i="1"/>
  <c r="W30" i="1"/>
  <c r="AG15" i="1"/>
  <c r="AG47" i="1"/>
  <c r="W15" i="1"/>
  <c r="W14" i="1"/>
  <c r="AG12" i="1"/>
  <c r="AG24" i="1"/>
  <c r="AG34" i="1"/>
  <c r="AG42" i="1"/>
  <c r="O24" i="1"/>
  <c r="FY35" i="1"/>
  <c r="FY15" i="1"/>
  <c r="FY25" i="1"/>
  <c r="FY38" i="1"/>
  <c r="DU15" i="1"/>
  <c r="DU14" i="1"/>
  <c r="DU12" i="1"/>
  <c r="DU45" i="1"/>
  <c r="BQ34" i="1"/>
  <c r="BQ18" i="1"/>
  <c r="BQ40" i="1"/>
  <c r="BQ35" i="1"/>
  <c r="DC21" i="1"/>
  <c r="FG33" i="1"/>
  <c r="FG24" i="1"/>
  <c r="FG27" i="1"/>
  <c r="FG36" i="1"/>
  <c r="DC37" i="1"/>
  <c r="DC28" i="1"/>
  <c r="DC25" i="1"/>
  <c r="DC41" i="1"/>
  <c r="AQ42" i="1"/>
  <c r="AQ44" i="1"/>
  <c r="CA19" i="1"/>
  <c r="AY31" i="1"/>
  <c r="AQ17" i="1"/>
  <c r="W32" i="1"/>
  <c r="HA14" i="1"/>
  <c r="HA24" i="1"/>
  <c r="HA21" i="1"/>
  <c r="HA37" i="1"/>
  <c r="EW17" i="1"/>
  <c r="EW27" i="1"/>
  <c r="EW29" i="1"/>
  <c r="EW30" i="1"/>
  <c r="CS12" i="1"/>
  <c r="CS26" i="1"/>
  <c r="CS31" i="1"/>
  <c r="CS37" i="1"/>
  <c r="CK17" i="1"/>
  <c r="CK30" i="1"/>
  <c r="CK37" i="1"/>
  <c r="CK40" i="1"/>
  <c r="DM46" i="1"/>
  <c r="DM37" i="1"/>
  <c r="AQ27" i="1"/>
  <c r="AQ18" i="1"/>
  <c r="AY42" i="1"/>
  <c r="AY44" i="1"/>
  <c r="CA32" i="1"/>
  <c r="AY27" i="1"/>
  <c r="BD22" i="1"/>
  <c r="BD12" i="1"/>
  <c r="BD45" i="1"/>
  <c r="BD47" i="1"/>
  <c r="AY25" i="1"/>
  <c r="GG12" i="1"/>
  <c r="EM34" i="1"/>
  <c r="O42" i="1"/>
  <c r="IK15" i="1"/>
  <c r="JC41" i="1"/>
  <c r="IC22" i="1"/>
  <c r="KW20" i="1"/>
  <c r="KO14" i="1"/>
  <c r="KO39" i="1"/>
  <c r="IC13" i="1"/>
  <c r="KE31" i="1"/>
  <c r="KJ39" i="1"/>
  <c r="IC24" i="1"/>
  <c r="W20" i="1"/>
  <c r="W37" i="1"/>
  <c r="AG39" i="1"/>
  <c r="AG14" i="1"/>
  <c r="AG16" i="1"/>
  <c r="AG27" i="1"/>
  <c r="AG35" i="1"/>
  <c r="O31" i="1"/>
  <c r="FY21" i="1"/>
  <c r="FY12" i="1"/>
  <c r="FY33" i="1"/>
  <c r="DU17" i="1"/>
  <c r="DU22" i="1"/>
  <c r="DU20" i="1"/>
  <c r="BQ17" i="1"/>
  <c r="BQ30" i="1"/>
  <c r="BQ29" i="1"/>
  <c r="BQ47" i="1"/>
  <c r="FG19" i="1"/>
  <c r="FG25" i="1"/>
  <c r="FG35" i="1"/>
  <c r="FG45" i="1"/>
  <c r="DC38" i="1"/>
  <c r="DC36" i="1"/>
  <c r="DC33" i="1"/>
  <c r="DC39" i="1"/>
  <c r="AQ46" i="1"/>
  <c r="AY29" i="1"/>
  <c r="HA11" i="1"/>
  <c r="HA16" i="1"/>
  <c r="HA40" i="1"/>
  <c r="HA23" i="1"/>
  <c r="EW34" i="1"/>
  <c r="EW19" i="1"/>
  <c r="EW37" i="1"/>
  <c r="CS25" i="1"/>
  <c r="CS34" i="1"/>
  <c r="CS14" i="1"/>
  <c r="CS41" i="1"/>
  <c r="CK34" i="1"/>
  <c r="CK25" i="1"/>
  <c r="CK20" i="1"/>
  <c r="DM16" i="1"/>
  <c r="DM41" i="1"/>
  <c r="AY23" i="1"/>
  <c r="AY46" i="1"/>
  <c r="BI21" i="1"/>
  <c r="FO11" i="1"/>
  <c r="BD24" i="1"/>
  <c r="BD28" i="1"/>
  <c r="BD15" i="1"/>
  <c r="GG20" i="1"/>
  <c r="IC15" i="1"/>
  <c r="JC45" i="1"/>
  <c r="IU30" i="1"/>
  <c r="KW25" i="1"/>
  <c r="KO33" i="1"/>
  <c r="IK41" i="1"/>
  <c r="IK21" i="1"/>
  <c r="KE45" i="1"/>
  <c r="KJ43" i="1"/>
  <c r="AQ67" i="1"/>
  <c r="AQ85" i="1"/>
  <c r="AQ73" i="1"/>
  <c r="AQ88" i="1"/>
  <c r="AQ76" i="1"/>
  <c r="AQ71" i="1"/>
  <c r="AQ58" i="1"/>
  <c r="AQ86" i="1"/>
  <c r="AQ74" i="1"/>
  <c r="AQ69" i="1"/>
  <c r="AQ56" i="1"/>
  <c r="AQ66" i="1"/>
  <c r="AQ84" i="1"/>
  <c r="AQ72" i="1"/>
  <c r="AQ79" i="1"/>
  <c r="AQ54" i="1"/>
  <c r="AQ57" i="1"/>
  <c r="AQ59" i="1"/>
  <c r="AQ61" i="1"/>
  <c r="AQ63" i="1"/>
  <c r="AQ65" i="1"/>
  <c r="AQ82" i="1"/>
  <c r="AQ70" i="1"/>
  <c r="AQ81" i="1"/>
  <c r="AQ64" i="1"/>
  <c r="AQ55" i="1"/>
  <c r="AQ80" i="1"/>
  <c r="AQ77" i="1"/>
  <c r="AQ53" i="1"/>
  <c r="AQ78" i="1"/>
  <c r="AQ83" i="1"/>
  <c r="AQ62" i="1"/>
  <c r="AQ68" i="1"/>
  <c r="AJ84" i="1"/>
  <c r="AJ88" i="1"/>
  <c r="AJ72" i="1"/>
  <c r="AJ60" i="1"/>
  <c r="AJ87" i="1"/>
  <c r="AJ57" i="1"/>
  <c r="AB79" i="1"/>
  <c r="AB53" i="1"/>
  <c r="AB64" i="1"/>
  <c r="AB61" i="1"/>
  <c r="AB65" i="1"/>
  <c r="AB63" i="1"/>
  <c r="AB54" i="1"/>
  <c r="AB66" i="1"/>
  <c r="AB57" i="1"/>
  <c r="AB56" i="1"/>
  <c r="AB62" i="1"/>
  <c r="AB58" i="1"/>
  <c r="EF52" i="1"/>
  <c r="EF86" i="1"/>
  <c r="EF74" i="1"/>
  <c r="EF70" i="1"/>
  <c r="EF64" i="1"/>
  <c r="EF59" i="1"/>
  <c r="EF84" i="1"/>
  <c r="EF72" i="1"/>
  <c r="EF66" i="1"/>
  <c r="EF60" i="1"/>
  <c r="EF54" i="1"/>
  <c r="EF85" i="1"/>
  <c r="EF78" i="1"/>
  <c r="EF62" i="1"/>
  <c r="EF58" i="1"/>
  <c r="EF55" i="1"/>
  <c r="EF79" i="1"/>
  <c r="EF73" i="1"/>
  <c r="EF65" i="1"/>
  <c r="EF63" i="1"/>
  <c r="EF75" i="1"/>
  <c r="EF82" i="1"/>
  <c r="EF83" i="1"/>
  <c r="EF56" i="1"/>
  <c r="DX52" i="1"/>
  <c r="DX79" i="1"/>
  <c r="DX85" i="1"/>
  <c r="DX63" i="1"/>
  <c r="DX55" i="1"/>
  <c r="DX77" i="1"/>
  <c r="DX73" i="1"/>
  <c r="DX76" i="1"/>
  <c r="DX54" i="1"/>
  <c r="DX75" i="1"/>
  <c r="DX71" i="1"/>
  <c r="DX59" i="1"/>
  <c r="DX61" i="1"/>
  <c r="DX86" i="1"/>
  <c r="DX80" i="1"/>
  <c r="DX68" i="1"/>
  <c r="DX66" i="1"/>
  <c r="DX57" i="1"/>
  <c r="DX87" i="1"/>
  <c r="DX74" i="1"/>
  <c r="DX60" i="1"/>
  <c r="DX69" i="1"/>
  <c r="DX53" i="1"/>
  <c r="DP56" i="1"/>
  <c r="DP86" i="1"/>
  <c r="DP82" i="1"/>
  <c r="DP62" i="1"/>
  <c r="DP57" i="1"/>
  <c r="DP61" i="1"/>
  <c r="DP84" i="1"/>
  <c r="DP76" i="1"/>
  <c r="DP69" i="1"/>
  <c r="DP67" i="1"/>
  <c r="DP63" i="1"/>
  <c r="DP81" i="1"/>
  <c r="DP74" i="1"/>
  <c r="DP65" i="1"/>
  <c r="DP71" i="1"/>
  <c r="DP77" i="1"/>
  <c r="DP80" i="1"/>
  <c r="DP87" i="1"/>
  <c r="DP59" i="1"/>
  <c r="DP85" i="1"/>
  <c r="DP70" i="1"/>
  <c r="DP64" i="1"/>
  <c r="DP55" i="1"/>
  <c r="DH75" i="1"/>
  <c r="DH68" i="1"/>
  <c r="DH66" i="1"/>
  <c r="DH58" i="1"/>
  <c r="DH87" i="1"/>
  <c r="DH64" i="1"/>
  <c r="DH62" i="1"/>
  <c r="DH76" i="1"/>
  <c r="DH88" i="1"/>
  <c r="DH78" i="1"/>
  <c r="DH60" i="1"/>
  <c r="DH59" i="1"/>
  <c r="DH53" i="1"/>
  <c r="DH84" i="1"/>
  <c r="DH72" i="1"/>
  <c r="DH80" i="1"/>
  <c r="DH65" i="1"/>
  <c r="DH54" i="1"/>
  <c r="DH79" i="1"/>
  <c r="DH83" i="1"/>
  <c r="DH71" i="1"/>
  <c r="DH63" i="1"/>
  <c r="CZ64" i="1"/>
  <c r="CZ71" i="1"/>
  <c r="CZ62" i="1"/>
  <c r="CZ83" i="1"/>
  <c r="CS71" i="1"/>
  <c r="CS54" i="1"/>
  <c r="CS66" i="1"/>
  <c r="CS81" i="1"/>
  <c r="CS76" i="1"/>
  <c r="CS68" i="1"/>
  <c r="CS79" i="1"/>
  <c r="CS74" i="1"/>
  <c r="CS60" i="1"/>
  <c r="CS77" i="1"/>
  <c r="CS72" i="1"/>
  <c r="CS86" i="1"/>
  <c r="CS70" i="1"/>
  <c r="CS64" i="1"/>
  <c r="CS88" i="1"/>
  <c r="CS84" i="1"/>
  <c r="CS58" i="1"/>
  <c r="CS87" i="1"/>
  <c r="CS82" i="1"/>
  <c r="CS85" i="1"/>
  <c r="CS80" i="1"/>
  <c r="CK78" i="1"/>
  <c r="CK81" i="1"/>
  <c r="CK74" i="1"/>
  <c r="CK60" i="1"/>
  <c r="CK79" i="1"/>
  <c r="CK72" i="1"/>
  <c r="CK77" i="1"/>
  <c r="CK70" i="1"/>
  <c r="CK64" i="1"/>
  <c r="CK86" i="1"/>
  <c r="CK71" i="1"/>
  <c r="CK58" i="1"/>
  <c r="CK88" i="1"/>
  <c r="CK84" i="1"/>
  <c r="CK87" i="1"/>
  <c r="CK82" i="1"/>
  <c r="CK56" i="1"/>
  <c r="CK62" i="1"/>
  <c r="CK85" i="1"/>
  <c r="CK80" i="1"/>
  <c r="CK69" i="1"/>
  <c r="CC66" i="1"/>
  <c r="CC60" i="1"/>
  <c r="CC79" i="1"/>
  <c r="CC72" i="1"/>
  <c r="CC73" i="1"/>
  <c r="CC77" i="1"/>
  <c r="CC70" i="1"/>
  <c r="CC69" i="1"/>
  <c r="CC64" i="1"/>
  <c r="CC86" i="1"/>
  <c r="CC78" i="1"/>
  <c r="CC68" i="1"/>
  <c r="CC58" i="1"/>
  <c r="CC88" i="1"/>
  <c r="CC84" i="1"/>
  <c r="CC87" i="1"/>
  <c r="CC82" i="1"/>
  <c r="CC75" i="1"/>
  <c r="CC56" i="1"/>
  <c r="CC62" i="1"/>
  <c r="CC85" i="1"/>
  <c r="CC80" i="1"/>
  <c r="CC54" i="1"/>
  <c r="CC83" i="1"/>
  <c r="CC76" i="1"/>
  <c r="BU79" i="1"/>
  <c r="BU74" i="1"/>
  <c r="BU64" i="1"/>
  <c r="BU77" i="1"/>
  <c r="BU72" i="1"/>
  <c r="BU58" i="1"/>
  <c r="BU86" i="1"/>
  <c r="BU70" i="1"/>
  <c r="BU71" i="1"/>
  <c r="BU88" i="1"/>
  <c r="BU84" i="1"/>
  <c r="BU75" i="1"/>
  <c r="BU56" i="1"/>
  <c r="BU62" i="1"/>
  <c r="BU87" i="1"/>
  <c r="BU82" i="1"/>
  <c r="BU54" i="1"/>
  <c r="BU85" i="1"/>
  <c r="BU80" i="1"/>
  <c r="BU66" i="1"/>
  <c r="BU83" i="1"/>
  <c r="BU78" i="1"/>
  <c r="BN84" i="1"/>
  <c r="BN88" i="1"/>
  <c r="BN83" i="1"/>
  <c r="BN79" i="1"/>
  <c r="BN54" i="1"/>
  <c r="BN64" i="1"/>
  <c r="BN86" i="1"/>
  <c r="BN80" i="1"/>
  <c r="BN71" i="1"/>
  <c r="BN85" i="1"/>
  <c r="BN78" i="1"/>
  <c r="BN60" i="1"/>
  <c r="BN82" i="1"/>
  <c r="BN77" i="1"/>
  <c r="BN56" i="1"/>
  <c r="BN76" i="1"/>
  <c r="BN75" i="1"/>
  <c r="BN66" i="1"/>
  <c r="BN74" i="1"/>
  <c r="BN73" i="1"/>
  <c r="BN62" i="1"/>
  <c r="BN69" i="1"/>
  <c r="BN72" i="1"/>
  <c r="BN87" i="1"/>
  <c r="BN58" i="1"/>
  <c r="BN68" i="1"/>
  <c r="BF69" i="1"/>
  <c r="BF72" i="1"/>
  <c r="BF73" i="1"/>
  <c r="BF88" i="1"/>
  <c r="BF70" i="1"/>
  <c r="BF83" i="1"/>
  <c r="BF60" i="1"/>
  <c r="BF87" i="1"/>
  <c r="BF86" i="1"/>
  <c r="BF80" i="1"/>
  <c r="BF56" i="1"/>
  <c r="BF71" i="1"/>
  <c r="BF84" i="1"/>
  <c r="BF81" i="1"/>
  <c r="BF66" i="1"/>
  <c r="BF78" i="1"/>
  <c r="BF85" i="1"/>
  <c r="BF62" i="1"/>
  <c r="BF77" i="1"/>
  <c r="BF82" i="1"/>
  <c r="BF58" i="1"/>
  <c r="BF68" i="1"/>
  <c r="BF76" i="1"/>
  <c r="BF79" i="1"/>
  <c r="AX74" i="1"/>
  <c r="AX85" i="1"/>
  <c r="AQ75" i="1"/>
  <c r="KV52" i="1"/>
  <c r="KV83" i="1"/>
  <c r="KV74" i="1"/>
  <c r="KV66" i="1"/>
  <c r="KV62" i="1"/>
  <c r="KV78" i="1"/>
  <c r="KV73" i="1"/>
  <c r="KV69" i="1"/>
  <c r="KV59" i="1"/>
  <c r="KV86" i="1"/>
  <c r="KV81" i="1"/>
  <c r="KV67" i="1"/>
  <c r="KV60" i="1"/>
  <c r="KV57" i="1"/>
  <c r="KV82" i="1"/>
  <c r="KV77" i="1"/>
  <c r="KV71" i="1"/>
  <c r="KV56" i="1"/>
  <c r="KV54" i="1"/>
  <c r="KN85" i="1"/>
  <c r="KN78" i="1"/>
  <c r="KN62" i="1"/>
  <c r="KN53" i="1"/>
  <c r="KN52" i="1"/>
  <c r="KN81" i="1"/>
  <c r="KN60" i="1"/>
  <c r="KN79" i="1"/>
  <c r="KN58" i="1"/>
  <c r="KN74" i="1"/>
  <c r="KN65" i="1"/>
  <c r="KN77" i="1"/>
  <c r="KN66" i="1"/>
  <c r="KN88" i="1"/>
  <c r="KN72" i="1"/>
  <c r="KN54" i="1"/>
  <c r="KN86" i="1"/>
  <c r="KN70" i="1"/>
  <c r="KN59" i="1"/>
  <c r="KF82" i="1"/>
  <c r="KF76" i="1"/>
  <c r="KF64" i="1"/>
  <c r="KF54" i="1"/>
  <c r="KF68" i="1"/>
  <c r="KF83" i="1"/>
  <c r="KF74" i="1"/>
  <c r="KF69" i="1"/>
  <c r="KF63" i="1"/>
  <c r="KF80" i="1"/>
  <c r="KF75" i="1"/>
  <c r="KF66" i="1"/>
  <c r="KF61" i="1"/>
  <c r="KF78" i="1"/>
  <c r="KF73" i="1"/>
  <c r="KF60" i="1"/>
  <c r="KF53" i="1"/>
  <c r="KF85" i="1"/>
  <c r="KF77" i="1"/>
  <c r="KF58" i="1"/>
  <c r="KF65" i="1"/>
  <c r="KF88" i="1"/>
  <c r="KF81" i="1"/>
  <c r="KF72" i="1"/>
  <c r="KF56" i="1"/>
  <c r="KF62" i="1"/>
  <c r="KF86" i="1"/>
  <c r="KF79" i="1"/>
  <c r="KF67" i="1"/>
  <c r="KF71" i="1"/>
  <c r="KF57" i="1"/>
  <c r="JX81" i="1"/>
  <c r="JX73" i="1"/>
  <c r="JX58" i="1"/>
  <c r="JX67" i="1"/>
  <c r="JX88" i="1"/>
  <c r="JX79" i="1"/>
  <c r="JX72" i="1"/>
  <c r="JX56" i="1"/>
  <c r="JX55" i="1"/>
  <c r="JX86" i="1"/>
  <c r="JX85" i="1"/>
  <c r="JX71" i="1"/>
  <c r="JX65" i="1"/>
  <c r="JX59" i="1"/>
  <c r="JX84" i="1"/>
  <c r="JX87" i="1"/>
  <c r="JX69" i="1"/>
  <c r="JX70" i="1"/>
  <c r="JX61" i="1"/>
  <c r="JX82" i="1"/>
  <c r="JX77" i="1"/>
  <c r="JX68" i="1"/>
  <c r="JX66" i="1"/>
  <c r="JX54" i="1"/>
  <c r="JX80" i="1"/>
  <c r="JX76" i="1"/>
  <c r="JX64" i="1"/>
  <c r="JX62" i="1"/>
  <c r="JX78" i="1"/>
  <c r="JX74" i="1"/>
  <c r="JX63" i="1"/>
  <c r="JX57" i="1"/>
  <c r="JX52" i="1"/>
  <c r="JH52" i="1"/>
  <c r="JH86" i="1"/>
  <c r="JH81" i="1"/>
  <c r="JH64" i="1"/>
  <c r="JH71" i="1"/>
  <c r="JH59" i="1"/>
  <c r="JH82" i="1"/>
  <c r="JH76" i="1"/>
  <c r="JH66" i="1"/>
  <c r="JH63" i="1"/>
  <c r="JH53" i="1"/>
  <c r="JH78" i="1"/>
  <c r="JH73" i="1"/>
  <c r="JH72" i="1"/>
  <c r="JH62" i="1"/>
  <c r="JH85" i="1"/>
  <c r="JH77" i="1"/>
  <c r="JH58" i="1"/>
  <c r="JH61" i="1"/>
  <c r="IZ87" i="1"/>
  <c r="IZ74" i="1"/>
  <c r="IZ58" i="1"/>
  <c r="IZ56" i="1"/>
  <c r="IZ88" i="1"/>
  <c r="IZ81" i="1"/>
  <c r="IZ72" i="1"/>
  <c r="IZ70" i="1"/>
  <c r="IZ54" i="1"/>
  <c r="IZ86" i="1"/>
  <c r="IZ79" i="1"/>
  <c r="IZ66" i="1"/>
  <c r="IZ68" i="1"/>
  <c r="IZ57" i="1"/>
  <c r="IZ84" i="1"/>
  <c r="IZ85" i="1"/>
  <c r="IZ65" i="1"/>
  <c r="IZ69" i="1"/>
  <c r="IZ53" i="1"/>
  <c r="IZ82" i="1"/>
  <c r="IZ76" i="1"/>
  <c r="IZ67" i="1"/>
  <c r="IZ62" i="1"/>
  <c r="IZ55" i="1"/>
  <c r="IZ83" i="1"/>
  <c r="IZ77" i="1"/>
  <c r="IZ64" i="1"/>
  <c r="IZ61" i="1"/>
  <c r="IZ80" i="1"/>
  <c r="IZ75" i="1"/>
  <c r="IZ63" i="1"/>
  <c r="IZ71" i="1"/>
  <c r="IR78" i="1"/>
  <c r="IR59" i="1"/>
  <c r="IR80" i="1"/>
  <c r="IR87" i="1"/>
  <c r="IR75" i="1"/>
  <c r="IR74" i="1"/>
  <c r="IR52" i="1"/>
  <c r="IR60" i="1"/>
  <c r="IR66" i="1"/>
  <c r="IJ81" i="1"/>
  <c r="IJ56" i="1"/>
  <c r="IJ79" i="1"/>
  <c r="IJ57" i="1"/>
  <c r="IJ72" i="1"/>
  <c r="IJ53" i="1"/>
  <c r="IJ67" i="1"/>
  <c r="IJ62" i="1"/>
  <c r="IJ86" i="1"/>
  <c r="IJ60" i="1"/>
  <c r="IJ84" i="1"/>
  <c r="IJ71" i="1"/>
  <c r="HT52" i="1"/>
  <c r="HT80" i="1"/>
  <c r="HT75" i="1"/>
  <c r="HT60" i="1"/>
  <c r="HT57" i="1"/>
  <c r="HT85" i="1"/>
  <c r="HT74" i="1"/>
  <c r="HT62" i="1"/>
  <c r="HT68" i="1"/>
  <c r="HT86" i="1"/>
  <c r="HT79" i="1"/>
  <c r="HT70" i="1"/>
  <c r="HT54" i="1"/>
  <c r="HT61" i="1"/>
  <c r="HT83" i="1"/>
  <c r="HT76" i="1"/>
  <c r="HT64" i="1"/>
  <c r="HT63" i="1"/>
  <c r="HT55" i="1"/>
  <c r="AQ87" i="1"/>
  <c r="KD57" i="1"/>
  <c r="KD65" i="1"/>
  <c r="EP11" i="1"/>
  <c r="EP41" i="1"/>
  <c r="EP47" i="1"/>
  <c r="EP17" i="1"/>
  <c r="EP20" i="1"/>
  <c r="EP23" i="1"/>
  <c r="EP25" i="1"/>
  <c r="EP19" i="1"/>
  <c r="EP18" i="1"/>
  <c r="EP16" i="1"/>
  <c r="Z47" i="1"/>
  <c r="Z39" i="1"/>
  <c r="Z31" i="1"/>
  <c r="Z12" i="1"/>
  <c r="Z24" i="1"/>
  <c r="Z43" i="1"/>
  <c r="Z35" i="1"/>
  <c r="Z27" i="1"/>
  <c r="Z17" i="1"/>
  <c r="Z11" i="1"/>
  <c r="CI31" i="1"/>
  <c r="CI17" i="1"/>
  <c r="CI16" i="1"/>
  <c r="CI11" i="1"/>
  <c r="CI32" i="1"/>
  <c r="KU19" i="1"/>
  <c r="KU13" i="1"/>
  <c r="IS11" i="1"/>
  <c r="IS41" i="1"/>
  <c r="HQ44" i="1"/>
  <c r="HQ30" i="1"/>
  <c r="HQ24" i="1"/>
  <c r="HQ34" i="1"/>
  <c r="HQ22" i="1"/>
  <c r="HQ32" i="1"/>
  <c r="HQ46" i="1"/>
  <c r="HQ25" i="1"/>
  <c r="HQ20" i="1"/>
  <c r="HQ26" i="1"/>
  <c r="HQ43" i="1"/>
  <c r="HQ21" i="1"/>
  <c r="HQ16" i="1"/>
  <c r="HQ23" i="1"/>
  <c r="HQ39" i="1"/>
  <c r="HQ17" i="1"/>
  <c r="HQ12" i="1"/>
  <c r="HQ19" i="1"/>
  <c r="HQ33" i="1"/>
  <c r="HQ18" i="1"/>
  <c r="HQ35" i="1"/>
  <c r="HQ13" i="1"/>
  <c r="HQ11" i="1"/>
  <c r="HQ15" i="1"/>
  <c r="HQ47" i="1"/>
  <c r="HQ31" i="1"/>
  <c r="HQ38" i="1"/>
  <c r="HQ36" i="1"/>
  <c r="HQ41" i="1"/>
  <c r="HQ27" i="1"/>
  <c r="HQ42" i="1"/>
  <c r="HQ28" i="1"/>
  <c r="HQ14" i="1"/>
  <c r="HG39" i="1"/>
  <c r="HG19" i="1"/>
  <c r="HG13" i="1"/>
  <c r="HG42" i="1"/>
  <c r="HG28" i="1"/>
  <c r="HG37" i="1"/>
  <c r="HG23" i="1"/>
  <c r="HG30" i="1"/>
  <c r="HG16" i="1"/>
  <c r="HG38" i="1"/>
  <c r="HG18" i="1"/>
  <c r="HG31" i="1"/>
  <c r="HG26" i="1"/>
  <c r="HG25" i="1"/>
  <c r="HG46" i="1"/>
  <c r="HG11" i="1"/>
  <c r="HG24" i="1"/>
  <c r="HG45" i="1"/>
  <c r="HG14" i="1"/>
  <c r="HG15" i="1"/>
  <c r="HG12" i="1"/>
  <c r="HG21" i="1"/>
  <c r="HG34" i="1"/>
  <c r="HG44" i="1"/>
  <c r="HG35" i="1"/>
  <c r="HG29" i="1"/>
  <c r="HG40" i="1"/>
  <c r="HG41" i="1"/>
  <c r="HG20" i="1"/>
  <c r="HG17" i="1"/>
  <c r="HG36" i="1"/>
  <c r="HG27" i="1"/>
  <c r="GW46" i="1"/>
  <c r="GW44" i="1"/>
  <c r="GW28" i="1"/>
  <c r="GW18" i="1"/>
  <c r="GW39" i="1"/>
  <c r="GW45" i="1"/>
  <c r="GW42" i="1"/>
  <c r="GW36" i="1"/>
  <c r="GW41" i="1"/>
  <c r="GW37" i="1"/>
  <c r="GW17" i="1"/>
  <c r="GO46" i="1"/>
  <c r="GO30" i="1"/>
  <c r="GO20" i="1"/>
  <c r="GO33" i="1"/>
  <c r="GO43" i="1"/>
  <c r="GE11" i="1"/>
  <c r="GE39" i="1"/>
  <c r="GE42" i="1"/>
  <c r="GE40" i="1"/>
  <c r="GE16" i="1"/>
  <c r="GE45" i="1"/>
  <c r="GE34" i="1"/>
  <c r="GE17" i="1"/>
  <c r="GE32" i="1"/>
  <c r="GE37" i="1"/>
  <c r="GE26" i="1"/>
  <c r="GE20" i="1"/>
  <c r="GE33" i="1"/>
  <c r="GE46" i="1"/>
  <c r="GE36" i="1"/>
  <c r="GE35" i="1"/>
  <c r="GE12" i="1"/>
  <c r="GE24" i="1"/>
  <c r="GE38" i="1"/>
  <c r="GE28" i="1"/>
  <c r="GE27" i="1"/>
  <c r="GE21" i="1"/>
  <c r="GE19" i="1"/>
  <c r="GE44" i="1"/>
  <c r="GE23" i="1"/>
  <c r="GE22" i="1"/>
  <c r="GE29" i="1"/>
  <c r="GE15" i="1"/>
  <c r="FW37" i="1"/>
  <c r="FW35" i="1"/>
  <c r="FW25" i="1"/>
  <c r="FW19" i="1"/>
  <c r="FW36" i="1"/>
  <c r="FW27" i="1"/>
  <c r="FW20" i="1"/>
  <c r="FW18" i="1"/>
  <c r="FW28" i="1"/>
  <c r="FW30" i="1"/>
  <c r="FW12" i="1"/>
  <c r="FW46" i="1"/>
  <c r="FW31" i="1"/>
  <c r="FW24" i="1"/>
  <c r="FW13" i="1"/>
  <c r="FW38" i="1"/>
  <c r="FW23" i="1"/>
  <c r="FW14" i="1"/>
  <c r="FW33" i="1"/>
  <c r="FW11" i="1"/>
  <c r="FW41" i="1"/>
  <c r="FW26" i="1"/>
  <c r="FW29" i="1"/>
  <c r="FW16" i="1"/>
  <c r="FW44" i="1"/>
  <c r="FW43" i="1"/>
  <c r="FW17" i="1"/>
  <c r="FW15" i="1"/>
  <c r="FM47" i="1"/>
  <c r="FM29" i="1"/>
  <c r="FM44" i="1"/>
  <c r="FM45" i="1"/>
  <c r="FM39" i="1"/>
  <c r="FM37" i="1"/>
  <c r="FM27" i="1"/>
  <c r="FM31" i="1"/>
  <c r="FM30" i="1"/>
  <c r="FM32" i="1"/>
  <c r="FM23" i="1"/>
  <c r="FM20" i="1"/>
  <c r="FM40" i="1"/>
  <c r="FM42" i="1"/>
  <c r="FM35" i="1"/>
  <c r="FM22" i="1"/>
  <c r="FM17" i="1"/>
  <c r="FM43" i="1"/>
  <c r="FM33" i="1"/>
  <c r="FM26" i="1"/>
  <c r="FM14" i="1"/>
  <c r="FM13" i="1"/>
  <c r="FM38" i="1"/>
  <c r="FM36" i="1"/>
  <c r="FM34" i="1"/>
  <c r="FM24" i="1"/>
  <c r="FM12" i="1"/>
  <c r="FC46" i="1"/>
  <c r="FC29" i="1"/>
  <c r="FC17" i="1"/>
  <c r="FC25" i="1"/>
  <c r="EK38" i="1"/>
  <c r="EK46" i="1"/>
  <c r="EK31" i="1"/>
  <c r="EK39" i="1"/>
  <c r="EC36" i="1"/>
  <c r="EC20" i="1"/>
  <c r="EC22" i="1"/>
  <c r="EC15" i="1"/>
  <c r="EC47" i="1"/>
  <c r="EC45" i="1"/>
  <c r="EC12" i="1"/>
  <c r="EC14" i="1"/>
  <c r="EC26" i="1"/>
  <c r="EC39" i="1"/>
  <c r="EC37" i="1"/>
  <c r="EC29" i="1"/>
  <c r="EC38" i="1"/>
  <c r="EC25" i="1"/>
  <c r="EC40" i="1"/>
  <c r="EC46" i="1"/>
  <c r="EC21" i="1"/>
  <c r="EC24" i="1"/>
  <c r="EC23" i="1"/>
  <c r="EC32" i="1"/>
  <c r="EC35" i="1"/>
  <c r="EC13" i="1"/>
  <c r="EC16" i="1"/>
  <c r="EC11" i="1"/>
  <c r="EC41" i="1"/>
  <c r="EC27" i="1"/>
  <c r="EC43" i="1"/>
  <c r="EC42" i="1"/>
  <c r="EC17" i="1"/>
  <c r="EC33" i="1"/>
  <c r="EC19" i="1"/>
  <c r="EC34" i="1"/>
  <c r="EC31" i="1"/>
  <c r="DS26" i="1"/>
  <c r="DS14" i="1"/>
  <c r="DS18" i="1"/>
  <c r="DS32" i="1"/>
  <c r="DS24" i="1"/>
  <c r="DS37" i="1"/>
  <c r="DS19" i="1"/>
  <c r="DS31" i="1"/>
  <c r="DS38" i="1"/>
  <c r="DS33" i="1"/>
  <c r="DS41" i="1"/>
  <c r="DS42" i="1"/>
  <c r="DS20" i="1"/>
  <c r="DS15" i="1"/>
  <c r="DS34" i="1"/>
  <c r="DS12" i="1"/>
  <c r="DS13" i="1"/>
  <c r="DS35" i="1"/>
  <c r="DS30" i="1"/>
  <c r="DS16" i="1"/>
  <c r="DI47" i="1"/>
  <c r="DI14" i="1"/>
  <c r="DI24" i="1"/>
  <c r="DI33" i="1"/>
  <c r="DI39" i="1"/>
  <c r="DI41" i="1"/>
  <c r="DI16" i="1"/>
  <c r="DI28" i="1"/>
  <c r="DI37" i="1"/>
  <c r="DI38" i="1"/>
  <c r="DI34" i="1"/>
  <c r="DI27" i="1"/>
  <c r="DI19" i="1"/>
  <c r="DI29" i="1"/>
  <c r="DI31" i="1"/>
  <c r="DI26" i="1"/>
  <c r="DI25" i="1"/>
  <c r="DI42" i="1"/>
  <c r="DI21" i="1"/>
  <c r="DI23" i="1"/>
  <c r="DI18" i="1"/>
  <c r="DI20" i="1"/>
  <c r="DI44" i="1"/>
  <c r="DI30" i="1"/>
  <c r="DI40" i="1"/>
  <c r="DI36" i="1"/>
  <c r="DA17" i="1"/>
  <c r="DA37" i="1"/>
  <c r="DA14" i="1"/>
  <c r="DA34" i="1"/>
  <c r="DA20" i="1"/>
  <c r="DA29" i="1"/>
  <c r="DA31" i="1"/>
  <c r="DA26" i="1"/>
  <c r="DA19" i="1"/>
  <c r="DA42" i="1"/>
  <c r="DA21" i="1"/>
  <c r="DA23" i="1"/>
  <c r="DA18" i="1"/>
  <c r="DA35" i="1"/>
  <c r="DA43" i="1"/>
  <c r="DA13" i="1"/>
  <c r="DA15" i="1"/>
  <c r="DA40" i="1"/>
  <c r="DA11" i="1"/>
  <c r="DA44" i="1"/>
  <c r="DA46" i="1"/>
  <c r="DA32" i="1"/>
  <c r="DA28" i="1"/>
  <c r="DA47" i="1"/>
  <c r="DA30" i="1"/>
  <c r="DA16" i="1"/>
  <c r="DA25" i="1"/>
  <c r="CQ27" i="1"/>
  <c r="CQ21" i="1"/>
  <c r="CQ32" i="1"/>
  <c r="CQ44" i="1"/>
  <c r="CG47" i="1"/>
  <c r="CG43" i="1"/>
  <c r="CG17" i="1"/>
  <c r="CG38" i="1"/>
  <c r="CG35" i="1"/>
  <c r="CG40" i="1"/>
  <c r="CG11" i="1"/>
  <c r="CG36" i="1"/>
  <c r="CG32" i="1"/>
  <c r="CG42" i="1"/>
  <c r="CG19" i="1"/>
  <c r="CG28" i="1"/>
  <c r="CG24" i="1"/>
  <c r="CG41" i="1"/>
  <c r="CG20" i="1"/>
  <c r="CG16" i="1"/>
  <c r="CG30" i="1"/>
  <c r="CG44" i="1"/>
  <c r="CG12" i="1"/>
  <c r="CG33" i="1"/>
  <c r="CG27" i="1"/>
  <c r="CG45" i="1"/>
  <c r="CG37" i="1"/>
  <c r="CG25" i="1"/>
  <c r="CG26" i="1"/>
  <c r="BY14" i="1"/>
  <c r="BY26" i="1"/>
  <c r="BY27" i="1"/>
  <c r="BY44" i="1"/>
  <c r="BY20" i="1"/>
  <c r="BO11" i="1"/>
  <c r="BO16" i="1"/>
  <c r="BG36" i="1"/>
  <c r="BG42" i="1"/>
  <c r="BG25" i="1"/>
  <c r="BG26" i="1"/>
  <c r="BG31" i="1"/>
  <c r="AW37" i="1"/>
  <c r="AW35" i="1"/>
  <c r="AW13" i="1"/>
  <c r="AW33" i="1"/>
  <c r="AW31" i="1"/>
  <c r="AW24" i="1"/>
  <c r="AW29" i="1"/>
  <c r="AW27" i="1"/>
  <c r="AW18" i="1"/>
  <c r="AW25" i="1"/>
  <c r="AW23" i="1"/>
  <c r="AW21" i="1"/>
  <c r="AW45" i="1"/>
  <c r="AW43" i="1"/>
  <c r="AW42" i="1"/>
  <c r="AM44" i="1"/>
  <c r="AM36" i="1"/>
  <c r="AM28" i="1"/>
  <c r="AM20" i="1"/>
  <c r="AM12" i="1"/>
  <c r="AM40" i="1"/>
  <c r="AM32" i="1"/>
  <c r="AM24" i="1"/>
  <c r="AM16" i="1"/>
  <c r="AE47" i="1"/>
  <c r="AE39" i="1"/>
  <c r="AE31" i="1"/>
  <c r="AE23" i="1"/>
  <c r="AE15" i="1"/>
  <c r="AE43" i="1"/>
  <c r="AE35" i="1"/>
  <c r="AE27" i="1"/>
  <c r="AE19" i="1"/>
  <c r="AE11" i="1"/>
  <c r="U34" i="1"/>
  <c r="U40" i="1"/>
  <c r="U46" i="1"/>
  <c r="U37" i="1"/>
  <c r="U35" i="1"/>
  <c r="U33" i="1"/>
  <c r="M11" i="1"/>
  <c r="M25" i="1"/>
  <c r="M42" i="1"/>
  <c r="M46" i="1"/>
  <c r="M36" i="1"/>
  <c r="M47" i="1"/>
  <c r="M26" i="1"/>
  <c r="M39" i="1"/>
  <c r="M37" i="1"/>
  <c r="M20" i="1"/>
  <c r="P67" i="1"/>
  <c r="P53" i="1"/>
  <c r="P63" i="1"/>
  <c r="P79" i="1"/>
  <c r="P70" i="1"/>
  <c r="P62" i="1"/>
  <c r="P66" i="1"/>
  <c r="P55" i="1"/>
  <c r="P77" i="1"/>
  <c r="P88" i="1"/>
  <c r="P52" i="1"/>
  <c r="P57" i="1"/>
  <c r="P61" i="1"/>
  <c r="P86" i="1"/>
  <c r="P78" i="1"/>
  <c r="P56" i="1"/>
  <c r="P60" i="1"/>
  <c r="P59" i="1"/>
  <c r="P84" i="1"/>
  <c r="P80" i="1"/>
  <c r="P87" i="1"/>
  <c r="P82" i="1"/>
  <c r="P75" i="1"/>
  <c r="P65" i="1"/>
  <c r="P85" i="1"/>
  <c r="P76" i="1"/>
  <c r="P73" i="1"/>
  <c r="P54" i="1"/>
  <c r="P68" i="1"/>
  <c r="P58" i="1"/>
  <c r="P83" i="1"/>
  <c r="P74" i="1"/>
  <c r="P71" i="1"/>
  <c r="P64" i="1"/>
  <c r="P69" i="1"/>
  <c r="P81" i="1"/>
  <c r="AM21" i="1"/>
  <c r="AM31" i="1"/>
  <c r="AM42" i="1"/>
  <c r="AE16" i="1"/>
  <c r="AE26" i="1"/>
  <c r="AE37" i="1"/>
  <c r="U18" i="1"/>
  <c r="Z13" i="1"/>
  <c r="Z29" i="1"/>
  <c r="Z40" i="1"/>
  <c r="M44" i="1"/>
  <c r="EP37" i="1"/>
  <c r="EP29" i="1"/>
  <c r="EP24" i="1"/>
  <c r="EP38" i="1"/>
  <c r="GW35" i="1"/>
  <c r="GW12" i="1"/>
  <c r="GW26" i="1"/>
  <c r="GE13" i="1"/>
  <c r="FM19" i="1"/>
  <c r="DI22" i="1"/>
  <c r="DA22" i="1"/>
  <c r="CG29" i="1"/>
  <c r="BG21" i="1"/>
  <c r="CI37" i="1"/>
  <c r="BG29" i="1"/>
  <c r="EK37" i="1"/>
  <c r="HQ37" i="1"/>
  <c r="X67" i="1"/>
  <c r="X64" i="1"/>
  <c r="X54" i="1"/>
  <c r="X55" i="1"/>
  <c r="X87" i="1"/>
  <c r="X82" i="1"/>
  <c r="X75" i="1"/>
  <c r="X63" i="1"/>
  <c r="X85" i="1"/>
  <c r="X80" i="1"/>
  <c r="X73" i="1"/>
  <c r="X68" i="1"/>
  <c r="X83" i="1"/>
  <c r="X88" i="1"/>
  <c r="X71" i="1"/>
  <c r="X57" i="1"/>
  <c r="X61" i="1"/>
  <c r="X81" i="1"/>
  <c r="X76" i="1"/>
  <c r="X69" i="1"/>
  <c r="X62" i="1"/>
  <c r="X53" i="1"/>
  <c r="X79" i="1"/>
  <c r="X74" i="1"/>
  <c r="X56" i="1"/>
  <c r="X77" i="1"/>
  <c r="X72" i="1"/>
  <c r="X58" i="1"/>
  <c r="X60" i="1"/>
  <c r="X59" i="1"/>
  <c r="X65" i="1"/>
  <c r="X86" i="1"/>
  <c r="X70" i="1"/>
  <c r="X52" i="1"/>
  <c r="X84" i="1"/>
  <c r="X66" i="1"/>
  <c r="X78" i="1"/>
  <c r="M22" i="1"/>
  <c r="U16" i="1"/>
  <c r="AM11" i="1"/>
  <c r="AM22" i="1"/>
  <c r="AM33" i="1"/>
  <c r="AM43" i="1"/>
  <c r="AE17" i="1"/>
  <c r="AE28" i="1"/>
  <c r="AE38" i="1"/>
  <c r="U27" i="1"/>
  <c r="M45" i="1"/>
  <c r="Z21" i="1"/>
  <c r="Z30" i="1"/>
  <c r="Z41" i="1"/>
  <c r="M43" i="1"/>
  <c r="M41" i="1"/>
  <c r="BO40" i="1"/>
  <c r="EP12" i="1"/>
  <c r="EP27" i="1"/>
  <c r="EP32" i="1"/>
  <c r="EP46" i="1"/>
  <c r="BG32" i="1"/>
  <c r="GW20" i="1"/>
  <c r="GW14" i="1"/>
  <c r="GW30" i="1"/>
  <c r="GE14" i="1"/>
  <c r="FM16" i="1"/>
  <c r="DI13" i="1"/>
  <c r="DA38" i="1"/>
  <c r="CG46" i="1"/>
  <c r="HG22" i="1"/>
  <c r="U21" i="1"/>
  <c r="AM13" i="1"/>
  <c r="AM34" i="1"/>
  <c r="AE18" i="1"/>
  <c r="AE40" i="1"/>
  <c r="M30" i="1"/>
  <c r="Z32" i="1"/>
  <c r="M28" i="1"/>
  <c r="EP30" i="1"/>
  <c r="EP43" i="1"/>
  <c r="CG21" i="1"/>
  <c r="GW16" i="1"/>
  <c r="GW32" i="1"/>
  <c r="GE30" i="1"/>
  <c r="FM28" i="1"/>
  <c r="DI45" i="1"/>
  <c r="DA39" i="1"/>
  <c r="AW39" i="1"/>
  <c r="EC18" i="1"/>
  <c r="M27" i="1"/>
  <c r="U25" i="1"/>
  <c r="AM23" i="1"/>
  <c r="AM45" i="1"/>
  <c r="AE29" i="1"/>
  <c r="Z23" i="1"/>
  <c r="Z42" i="1"/>
  <c r="M34" i="1"/>
  <c r="EP26" i="1"/>
  <c r="EP31" i="1"/>
  <c r="GW13" i="1"/>
  <c r="M19" i="1"/>
  <c r="U31" i="1"/>
  <c r="U43" i="1"/>
  <c r="AM14" i="1"/>
  <c r="AM25" i="1"/>
  <c r="AM35" i="1"/>
  <c r="AM46" i="1"/>
  <c r="AE20" i="1"/>
  <c r="AE30" i="1"/>
  <c r="AE41" i="1"/>
  <c r="Z15" i="1"/>
  <c r="Z25" i="1"/>
  <c r="Z33" i="1"/>
  <c r="Z44" i="1"/>
  <c r="M21" i="1"/>
  <c r="BO37" i="1"/>
  <c r="BY17" i="1"/>
  <c r="EP15" i="1"/>
  <c r="EP39" i="1"/>
  <c r="EP28" i="1"/>
  <c r="GW15" i="1"/>
  <c r="GW31" i="1"/>
  <c r="GW34" i="1"/>
  <c r="GE43" i="1"/>
  <c r="FM25" i="1"/>
  <c r="DI11" i="1"/>
  <c r="DI43" i="1"/>
  <c r="DA45" i="1"/>
  <c r="AW47" i="1"/>
  <c r="EC30" i="1"/>
  <c r="GY45" i="1"/>
  <c r="U22" i="1"/>
  <c r="M23" i="1"/>
  <c r="AM15" i="1"/>
  <c r="AM26" i="1"/>
  <c r="AM37" i="1"/>
  <c r="AM47" i="1"/>
  <c r="AE21" i="1"/>
  <c r="AE32" i="1"/>
  <c r="AE42" i="1"/>
  <c r="Z19" i="1"/>
  <c r="Z16" i="1"/>
  <c r="Z34" i="1"/>
  <c r="Z45" i="1"/>
  <c r="M38" i="1"/>
  <c r="EP40" i="1"/>
  <c r="EP14" i="1"/>
  <c r="EP36" i="1"/>
  <c r="GW11" i="1"/>
  <c r="GW23" i="1"/>
  <c r="GW47" i="1"/>
  <c r="GW38" i="1"/>
  <c r="GE31" i="1"/>
  <c r="FM11" i="1"/>
  <c r="FM41" i="1"/>
  <c r="DI35" i="1"/>
  <c r="DA33" i="1"/>
  <c r="AW41" i="1"/>
  <c r="BO13" i="1"/>
  <c r="EC28" i="1"/>
  <c r="FW32" i="1"/>
  <c r="DS22" i="1"/>
  <c r="HG32" i="1"/>
  <c r="U30" i="1"/>
  <c r="AM17" i="1"/>
  <c r="AM27" i="1"/>
  <c r="AM38" i="1"/>
  <c r="AE12" i="1"/>
  <c r="AE22" i="1"/>
  <c r="AE33" i="1"/>
  <c r="AE44" i="1"/>
  <c r="Z22" i="1"/>
  <c r="Z20" i="1"/>
  <c r="Z36" i="1"/>
  <c r="Z46" i="1"/>
  <c r="M31" i="1"/>
  <c r="EP45" i="1"/>
  <c r="EP22" i="1"/>
  <c r="EP33" i="1"/>
  <c r="GW29" i="1"/>
  <c r="GW27" i="1"/>
  <c r="GW25" i="1"/>
  <c r="GW40" i="1"/>
  <c r="BG24" i="1"/>
  <c r="GE47" i="1"/>
  <c r="AW26" i="1"/>
  <c r="FM21" i="1"/>
  <c r="FM46" i="1"/>
  <c r="DI12" i="1"/>
  <c r="DA27" i="1"/>
  <c r="EC44" i="1"/>
  <c r="FW40" i="1"/>
  <c r="DS25" i="1"/>
  <c r="HG47" i="1"/>
  <c r="HQ40" i="1"/>
  <c r="P72" i="1"/>
  <c r="KT85" i="1"/>
  <c r="KT77" i="1"/>
  <c r="KT79" i="1"/>
  <c r="KT60" i="1"/>
  <c r="KT57" i="1"/>
  <c r="KT83" i="1"/>
  <c r="KT76" i="1"/>
  <c r="KT71" i="1"/>
  <c r="KT58" i="1"/>
  <c r="KT67" i="1"/>
  <c r="KT88" i="1"/>
  <c r="KT74" i="1"/>
  <c r="KT73" i="1"/>
  <c r="KT56" i="1"/>
  <c r="KT62" i="1"/>
  <c r="KT86" i="1"/>
  <c r="KT72" i="1"/>
  <c r="KT66" i="1"/>
  <c r="KT54" i="1"/>
  <c r="KT52" i="1"/>
  <c r="KT84" i="1"/>
  <c r="KT81" i="1"/>
  <c r="KT65" i="1"/>
  <c r="KT53" i="1"/>
  <c r="KT82" i="1"/>
  <c r="KT70" i="1"/>
  <c r="KT64" i="1"/>
  <c r="KT59" i="1"/>
  <c r="KT80" i="1"/>
  <c r="KT68" i="1"/>
  <c r="KT69" i="1"/>
  <c r="KT55" i="1"/>
  <c r="FQ72" i="1"/>
  <c r="FQ61" i="1"/>
  <c r="FQ52" i="1"/>
  <c r="FI71" i="1"/>
  <c r="FI57" i="1"/>
  <c r="FI76" i="1"/>
  <c r="FI62" i="1"/>
  <c r="FI60" i="1"/>
  <c r="FI85" i="1"/>
  <c r="FI55" i="1"/>
  <c r="FI52" i="1"/>
  <c r="FI83" i="1"/>
  <c r="FI79" i="1"/>
  <c r="DV86" i="1"/>
  <c r="DV72" i="1"/>
  <c r="DV78" i="1"/>
  <c r="DV81" i="1"/>
  <c r="DV57" i="1"/>
  <c r="DV84" i="1"/>
  <c r="DV68" i="1"/>
  <c r="DV79" i="1"/>
  <c r="DV75" i="1"/>
  <c r="DN75" i="1"/>
  <c r="DN70" i="1"/>
  <c r="DN69" i="1"/>
  <c r="DN58" i="1"/>
  <c r="DN84" i="1"/>
  <c r="DN80" i="1"/>
  <c r="DN64" i="1"/>
  <c r="DN56" i="1"/>
  <c r="DN55" i="1"/>
  <c r="DF81" i="1"/>
  <c r="DF57" i="1"/>
  <c r="DF63" i="1"/>
  <c r="DF67" i="1"/>
  <c r="DF71" i="1"/>
  <c r="DF55" i="1"/>
  <c r="DF61" i="1"/>
  <c r="DF70" i="1"/>
  <c r="DF59" i="1"/>
  <c r="AO56" i="1"/>
  <c r="AO81" i="1"/>
  <c r="AO55" i="1"/>
  <c r="AO67" i="1"/>
  <c r="AO54" i="1"/>
  <c r="AO77" i="1"/>
  <c r="AO80" i="1"/>
  <c r="AO53" i="1"/>
  <c r="AO65" i="1"/>
  <c r="AO74" i="1"/>
  <c r="AO63" i="1"/>
  <c r="AO73" i="1"/>
  <c r="AO70" i="1"/>
  <c r="AO59" i="1"/>
  <c r="AO61" i="1"/>
  <c r="AO57" i="1"/>
  <c r="AH69" i="1"/>
  <c r="AH60" i="1"/>
  <c r="AH73" i="1"/>
  <c r="AH86" i="1"/>
  <c r="AH64" i="1"/>
  <c r="AH76" i="1"/>
  <c r="AH72" i="1"/>
  <c r="AH75" i="1"/>
  <c r="Z71" i="1"/>
  <c r="Z82" i="1"/>
  <c r="Z85" i="1"/>
  <c r="Z54" i="1"/>
  <c r="Z66" i="1"/>
  <c r="Z79" i="1"/>
  <c r="Z83" i="1"/>
  <c r="Z87" i="1"/>
  <c r="Z80" i="1"/>
  <c r="Z58" i="1"/>
  <c r="Z64" i="1"/>
  <c r="Z76" i="1"/>
  <c r="Z84" i="1"/>
  <c r="Z74" i="1"/>
  <c r="Z78" i="1"/>
  <c r="Z68" i="1"/>
  <c r="Z73" i="1"/>
  <c r="Z72" i="1"/>
  <c r="Z77" i="1"/>
  <c r="Z56" i="1"/>
  <c r="Z62" i="1"/>
  <c r="Z70" i="1"/>
  <c r="Z75" i="1"/>
  <c r="Z69" i="1"/>
  <c r="HM70" i="1"/>
  <c r="HM65" i="1"/>
  <c r="HM73" i="1"/>
  <c r="HM83" i="1"/>
  <c r="IC54" i="1"/>
  <c r="IC56" i="1"/>
  <c r="IC74" i="1"/>
  <c r="IC77" i="1"/>
  <c r="IC84" i="1"/>
  <c r="IK61" i="1"/>
  <c r="JQ54" i="1"/>
  <c r="JQ64" i="1"/>
  <c r="JQ73" i="1"/>
  <c r="JQ85" i="1"/>
  <c r="KG54" i="1"/>
  <c r="KG72" i="1"/>
  <c r="KG74" i="1"/>
  <c r="KG80" i="1"/>
  <c r="KG82" i="1"/>
  <c r="CF74" i="1"/>
  <c r="IR57" i="1"/>
  <c r="IR62" i="1"/>
  <c r="IR77" i="1"/>
  <c r="IR85" i="1"/>
  <c r="FT83" i="1"/>
  <c r="FT69" i="1"/>
  <c r="FT55" i="1"/>
  <c r="FT80" i="1"/>
  <c r="FT30" i="1"/>
  <c r="FT13" i="1"/>
  <c r="FT19" i="1"/>
  <c r="FT25" i="1"/>
  <c r="HM61" i="1"/>
  <c r="HM62" i="1"/>
  <c r="HM75" i="1"/>
  <c r="HM85" i="1"/>
  <c r="IC57" i="1"/>
  <c r="IC58" i="1"/>
  <c r="IC76" i="1"/>
  <c r="IC80" i="1"/>
  <c r="IC86" i="1"/>
  <c r="IK63" i="1"/>
  <c r="JQ57" i="1"/>
  <c r="JQ70" i="1"/>
  <c r="JQ75" i="1"/>
  <c r="JQ87" i="1"/>
  <c r="KG61" i="1"/>
  <c r="KG63" i="1"/>
  <c r="KG65" i="1"/>
  <c r="KG83" i="1"/>
  <c r="KG84" i="1"/>
  <c r="CF73" i="1"/>
  <c r="IR53" i="1"/>
  <c r="IR70" i="1"/>
  <c r="IR71" i="1"/>
  <c r="IR76" i="1"/>
  <c r="IR82" i="1"/>
  <c r="FT57" i="1"/>
  <c r="FT52" i="1"/>
  <c r="FT77" i="1"/>
  <c r="FT63" i="1"/>
  <c r="FT88" i="1"/>
  <c r="FT22" i="1"/>
  <c r="FT44" i="1"/>
  <c r="FT11" i="1"/>
  <c r="FT17" i="1"/>
  <c r="IR54" i="1"/>
  <c r="IR65" i="1"/>
  <c r="IR68" i="1"/>
  <c r="IR79" i="1"/>
  <c r="IR84" i="1"/>
  <c r="FT39" i="1"/>
  <c r="FT14" i="1"/>
  <c r="FT36" i="1"/>
  <c r="FT16" i="1"/>
  <c r="HM57" i="1"/>
  <c r="HM64" i="1"/>
  <c r="HM66" i="1"/>
  <c r="HM78" i="1"/>
  <c r="IC55" i="1"/>
  <c r="IC63" i="1"/>
  <c r="IC69" i="1"/>
  <c r="IK59" i="1"/>
  <c r="JQ63" i="1"/>
  <c r="JQ56" i="1"/>
  <c r="JQ67" i="1"/>
  <c r="JQ76" i="1"/>
  <c r="KG53" i="1"/>
  <c r="KG56" i="1"/>
  <c r="KG69" i="1"/>
  <c r="KG77" i="1"/>
  <c r="IR56" i="1"/>
  <c r="IR67" i="1"/>
  <c r="IR69" i="1"/>
  <c r="IR81" i="1"/>
  <c r="IR86" i="1"/>
  <c r="FT74" i="1"/>
  <c r="FT73" i="1"/>
  <c r="FT68" i="1"/>
  <c r="FT54" i="1"/>
  <c r="FT31" i="1"/>
  <c r="FT28" i="1"/>
  <c r="FT42" i="1"/>
  <c r="IR63" i="1"/>
  <c r="IR61" i="1"/>
  <c r="IR72" i="1"/>
  <c r="IR83" i="1"/>
  <c r="IR88" i="1"/>
  <c r="FT33" i="1"/>
  <c r="FT24" i="1"/>
  <c r="FT12" i="1"/>
  <c r="FT47" i="1"/>
  <c r="FT41" i="1"/>
  <c r="FT40" i="1"/>
  <c r="FT20" i="1"/>
  <c r="IR64" i="1"/>
  <c r="IR58" i="1"/>
  <c r="IR73" i="1"/>
  <c r="FT46" i="1"/>
  <c r="FT29" i="1"/>
  <c r="FT35" i="1"/>
  <c r="FT18" i="1"/>
  <c r="KD59" i="1"/>
  <c r="FS84" i="1"/>
  <c r="KD67" i="1"/>
  <c r="FS76" i="1"/>
  <c r="KD73" i="1"/>
  <c r="FS72" i="1"/>
  <c r="CH68" i="1"/>
  <c r="KD75" i="1"/>
  <c r="KD81" i="1"/>
  <c r="KD83" i="1"/>
  <c r="AT66" i="1"/>
  <c r="AT54" i="1"/>
  <c r="AT77" i="1"/>
  <c r="AT71" i="1"/>
  <c r="BP53" i="1"/>
  <c r="KM83" i="1"/>
  <c r="KM70" i="1"/>
  <c r="KM69" i="1"/>
  <c r="KM54" i="1"/>
  <c r="KM87" i="1"/>
  <c r="KM81" i="1"/>
  <c r="KM68" i="1"/>
  <c r="KM67" i="1"/>
  <c r="KM59" i="1"/>
  <c r="KM85" i="1"/>
  <c r="KM79" i="1"/>
  <c r="KM66" i="1"/>
  <c r="KM65" i="1"/>
  <c r="KM53" i="1"/>
  <c r="KM88" i="1"/>
  <c r="KM77" i="1"/>
  <c r="KM64" i="1"/>
  <c r="KM63" i="1"/>
  <c r="KM55" i="1"/>
  <c r="KM80" i="1"/>
  <c r="KM74" i="1"/>
  <c r="KM73" i="1"/>
  <c r="KM60" i="1"/>
  <c r="KM84" i="1"/>
  <c r="KM58" i="1"/>
  <c r="KM76" i="1"/>
  <c r="KM56" i="1"/>
  <c r="KM72" i="1"/>
  <c r="KM57" i="1"/>
  <c r="KM82" i="1"/>
  <c r="KM62" i="1"/>
  <c r="KM86" i="1"/>
  <c r="KM71" i="1"/>
  <c r="KM78" i="1"/>
  <c r="KM61" i="1"/>
  <c r="HU85" i="1"/>
  <c r="HU75" i="1"/>
  <c r="HU58" i="1"/>
  <c r="HU57" i="1"/>
  <c r="HU81" i="1"/>
  <c r="HU73" i="1"/>
  <c r="HU56" i="1"/>
  <c r="HU55" i="1"/>
  <c r="HU79" i="1"/>
  <c r="HU76" i="1"/>
  <c r="HU72" i="1"/>
  <c r="HU68" i="1"/>
  <c r="HU82" i="1"/>
  <c r="HU71" i="1"/>
  <c r="HU70" i="1"/>
  <c r="HU61" i="1"/>
  <c r="HU88" i="1"/>
  <c r="HU78" i="1"/>
  <c r="HU69" i="1"/>
  <c r="HU65" i="1"/>
  <c r="HU53" i="1"/>
  <c r="HU84" i="1"/>
  <c r="HU80" i="1"/>
  <c r="HU66" i="1"/>
  <c r="HU74" i="1"/>
  <c r="HU64" i="1"/>
  <c r="HU86" i="1"/>
  <c r="HU54" i="1"/>
  <c r="HU87" i="1"/>
  <c r="HU59" i="1"/>
  <c r="HU83" i="1"/>
  <c r="HU77" i="1"/>
  <c r="HU67" i="1"/>
  <c r="HU62" i="1"/>
  <c r="HU63" i="1"/>
  <c r="FO76" i="1"/>
  <c r="FO65" i="1"/>
  <c r="FO79" i="1"/>
  <c r="FO70" i="1"/>
  <c r="FO88" i="1"/>
  <c r="FO81" i="1"/>
  <c r="FO63" i="1"/>
  <c r="FO83" i="1"/>
  <c r="FO66" i="1"/>
  <c r="FO86" i="1"/>
  <c r="FO87" i="1"/>
  <c r="FO61" i="1"/>
  <c r="FO54" i="1"/>
  <c r="FO56" i="1"/>
  <c r="FO84" i="1"/>
  <c r="FO73" i="1"/>
  <c r="FO59" i="1"/>
  <c r="FO74" i="1"/>
  <c r="FO58" i="1"/>
  <c r="FO82" i="1"/>
  <c r="FO71" i="1"/>
  <c r="FO55" i="1"/>
  <c r="FO64" i="1"/>
  <c r="FO85" i="1"/>
  <c r="FO72" i="1"/>
  <c r="FO52" i="1"/>
  <c r="FO80" i="1"/>
  <c r="FO68" i="1"/>
  <c r="FO78" i="1"/>
  <c r="FO60" i="1"/>
  <c r="FO75" i="1"/>
  <c r="FO77" i="1"/>
  <c r="FO69" i="1"/>
  <c r="FO62" i="1"/>
  <c r="FO57" i="1"/>
  <c r="FO53" i="1"/>
  <c r="CR58" i="1"/>
  <c r="CR62" i="1"/>
  <c r="CR64" i="1"/>
  <c r="CR54" i="1"/>
  <c r="CR66" i="1"/>
  <c r="CR77" i="1"/>
  <c r="CR74" i="1"/>
  <c r="CR57" i="1"/>
  <c r="CR56" i="1"/>
  <c r="CR88" i="1"/>
  <c r="CR72" i="1"/>
  <c r="CR60" i="1"/>
  <c r="CR86" i="1"/>
  <c r="CR70" i="1"/>
  <c r="CR55" i="1"/>
  <c r="CR87" i="1"/>
  <c r="CR84" i="1"/>
  <c r="CR68" i="1"/>
  <c r="CR65" i="1"/>
  <c r="CR85" i="1"/>
  <c r="CR82" i="1"/>
  <c r="CR75" i="1"/>
  <c r="CR53" i="1"/>
  <c r="CR63" i="1"/>
  <c r="CR81" i="1"/>
  <c r="CR78" i="1"/>
  <c r="CR71" i="1"/>
  <c r="CR59" i="1"/>
  <c r="CR67" i="1"/>
  <c r="BP68" i="1"/>
  <c r="BP59" i="1"/>
  <c r="BP57" i="1"/>
  <c r="BP58" i="1"/>
  <c r="BP84" i="1"/>
  <c r="BP77" i="1"/>
  <c r="BP74" i="1"/>
  <c r="BP82" i="1"/>
  <c r="BP75" i="1"/>
  <c r="BP72" i="1"/>
  <c r="BP55" i="1"/>
  <c r="BP65" i="1"/>
  <c r="BP52" i="1"/>
  <c r="BP56" i="1"/>
  <c r="BP80" i="1"/>
  <c r="BP73" i="1"/>
  <c r="BP70" i="1"/>
  <c r="BP63" i="1"/>
  <c r="BP61" i="1"/>
  <c r="BP66" i="1"/>
  <c r="BP78" i="1"/>
  <c r="BP71" i="1"/>
  <c r="BP54" i="1"/>
  <c r="BP64" i="1"/>
  <c r="BP87" i="1"/>
  <c r="BP69" i="1"/>
  <c r="BP60" i="1"/>
  <c r="BP83" i="1"/>
  <c r="BP79" i="1"/>
  <c r="BI70" i="1"/>
  <c r="BI84" i="1"/>
  <c r="BI82" i="1"/>
  <c r="BI79" i="1"/>
  <c r="BI65" i="1"/>
  <c r="BI72" i="1"/>
  <c r="BI54" i="1"/>
  <c r="BI75" i="1"/>
  <c r="BI63" i="1"/>
  <c r="BI61" i="1"/>
  <c r="BI69" i="1"/>
  <c r="BI55" i="1"/>
  <c r="BI59" i="1"/>
  <c r="BI68" i="1"/>
  <c r="BI74" i="1"/>
  <c r="BI53" i="1"/>
  <c r="BI57" i="1"/>
  <c r="BI66" i="1"/>
  <c r="BI67" i="1"/>
  <c r="BI58" i="1"/>
  <c r="BI62" i="1"/>
  <c r="AF66" i="1"/>
  <c r="AF62" i="1"/>
  <c r="AF64" i="1"/>
  <c r="AF54" i="1"/>
  <c r="AF68" i="1"/>
  <c r="AF56" i="1"/>
  <c r="AF60" i="1"/>
  <c r="AF86" i="1"/>
  <c r="AF70" i="1"/>
  <c r="AF58" i="1"/>
  <c r="AF88" i="1"/>
  <c r="AF84" i="1"/>
  <c r="AF75" i="1"/>
  <c r="AF57" i="1"/>
  <c r="AF87" i="1"/>
  <c r="AF82" i="1"/>
  <c r="AF73" i="1"/>
  <c r="AF85" i="1"/>
  <c r="AF80" i="1"/>
  <c r="AF71" i="1"/>
  <c r="AF55" i="1"/>
  <c r="AF83" i="1"/>
  <c r="AF78" i="1"/>
  <c r="AF69" i="1"/>
  <c r="AF65" i="1"/>
  <c r="AF79" i="1"/>
  <c r="AF74" i="1"/>
  <c r="AF61" i="1"/>
  <c r="AF52" i="1"/>
  <c r="BI76" i="1"/>
  <c r="AT72" i="1"/>
  <c r="AT58" i="1"/>
  <c r="AT76" i="1"/>
  <c r="AT88" i="1"/>
  <c r="BP67" i="1"/>
  <c r="AF72" i="1"/>
  <c r="CR80" i="1"/>
  <c r="BW67" i="1"/>
  <c r="BW53" i="1"/>
  <c r="BW59" i="1"/>
  <c r="BW65" i="1"/>
  <c r="BW57" i="1"/>
  <c r="BW63" i="1"/>
  <c r="BW55" i="1"/>
  <c r="BW82" i="1"/>
  <c r="BW72" i="1"/>
  <c r="BW69" i="1"/>
  <c r="BW80" i="1"/>
  <c r="BW70" i="1"/>
  <c r="BW78" i="1"/>
  <c r="BW68" i="1"/>
  <c r="BW61" i="1"/>
  <c r="BW87" i="1"/>
  <c r="BW79" i="1"/>
  <c r="BW85" i="1"/>
  <c r="BW81" i="1"/>
  <c r="BW54" i="1"/>
  <c r="BW56" i="1"/>
  <c r="BW86" i="1"/>
  <c r="BW76" i="1"/>
  <c r="BW73" i="1"/>
  <c r="BW77" i="1"/>
  <c r="BW84" i="1"/>
  <c r="BW74" i="1"/>
  <c r="BW71" i="1"/>
  <c r="AT53" i="1"/>
  <c r="AT75" i="1"/>
  <c r="AT80" i="1"/>
  <c r="AT62" i="1"/>
  <c r="AT67" i="1"/>
  <c r="AT81" i="1"/>
  <c r="AT73" i="1"/>
  <c r="AT86" i="1"/>
  <c r="AT60" i="1"/>
  <c r="AT65" i="1"/>
  <c r="AT63" i="1"/>
  <c r="AT61" i="1"/>
  <c r="AT70" i="1"/>
  <c r="AT57" i="1"/>
  <c r="CR52" i="1"/>
  <c r="AT87" i="1"/>
  <c r="BI56" i="1"/>
  <c r="AF76" i="1"/>
  <c r="CR79" i="1"/>
  <c r="BW58" i="1"/>
  <c r="AT78" i="1"/>
  <c r="BP76" i="1"/>
  <c r="AF81" i="1"/>
  <c r="BW62" i="1"/>
  <c r="AT55" i="1"/>
  <c r="BW75" i="1"/>
  <c r="BI52" i="1"/>
  <c r="AT79" i="1"/>
  <c r="BP88" i="1"/>
  <c r="BW64" i="1"/>
  <c r="KM52" i="1"/>
  <c r="BW83" i="1"/>
  <c r="JY81" i="1"/>
  <c r="JY74" i="1"/>
  <c r="JY62" i="1"/>
  <c r="JY61" i="1"/>
  <c r="JY88" i="1"/>
  <c r="JY79" i="1"/>
  <c r="JY71" i="1"/>
  <c r="JY64" i="1"/>
  <c r="JY54" i="1"/>
  <c r="JY86" i="1"/>
  <c r="JY77" i="1"/>
  <c r="JY69" i="1"/>
  <c r="JY68" i="1"/>
  <c r="JY57" i="1"/>
  <c r="JY84" i="1"/>
  <c r="JY76" i="1"/>
  <c r="JY67" i="1"/>
  <c r="JY60" i="1"/>
  <c r="JY53" i="1"/>
  <c r="JY82" i="1"/>
  <c r="JY80" i="1"/>
  <c r="JY65" i="1"/>
  <c r="JY58" i="1"/>
  <c r="JY55" i="1"/>
  <c r="JY85" i="1"/>
  <c r="JY73" i="1"/>
  <c r="JY66" i="1"/>
  <c r="JY70" i="1"/>
  <c r="FQ87" i="1"/>
  <c r="FQ88" i="1"/>
  <c r="FQ59" i="1"/>
  <c r="FQ68" i="1"/>
  <c r="FQ71" i="1"/>
  <c r="FQ85" i="1"/>
  <c r="FQ81" i="1"/>
  <c r="FQ57" i="1"/>
  <c r="FQ66" i="1"/>
  <c r="FQ53" i="1"/>
  <c r="FQ83" i="1"/>
  <c r="FQ80" i="1"/>
  <c r="FQ84" i="1"/>
  <c r="FQ64" i="1"/>
  <c r="FQ55" i="1"/>
  <c r="FQ86" i="1"/>
  <c r="FQ69" i="1"/>
  <c r="FQ82" i="1"/>
  <c r="FQ62" i="1"/>
  <c r="FQ73" i="1"/>
  <c r="FQ75" i="1"/>
  <c r="FQ67" i="1"/>
  <c r="FQ79" i="1"/>
  <c r="FQ60" i="1"/>
  <c r="FQ74" i="1"/>
  <c r="FQ63" i="1"/>
  <c r="FQ76" i="1"/>
  <c r="FQ56" i="1"/>
  <c r="CM53" i="1"/>
  <c r="CM59" i="1"/>
  <c r="CM65" i="1"/>
  <c r="CM57" i="1"/>
  <c r="CM67" i="1"/>
  <c r="AO69" i="1"/>
  <c r="AO75" i="1"/>
  <c r="CM66" i="1"/>
  <c r="CM64" i="1"/>
  <c r="CM62" i="1"/>
  <c r="CM60" i="1"/>
  <c r="CM58" i="1"/>
  <c r="CM56" i="1"/>
  <c r="AO72" i="1"/>
  <c r="AO79" i="1"/>
  <c r="HA54" i="1"/>
  <c r="HA55" i="1"/>
  <c r="HA56" i="1"/>
  <c r="HA81" i="1"/>
  <c r="HA84" i="1"/>
  <c r="AH62" i="1"/>
  <c r="AH87" i="1"/>
  <c r="AH74" i="1"/>
  <c r="AH88" i="1"/>
  <c r="AO68" i="1"/>
  <c r="CM71" i="1"/>
  <c r="CM74" i="1"/>
  <c r="CM86" i="1"/>
  <c r="FQ65" i="1"/>
  <c r="JY63" i="1"/>
  <c r="FA83" i="1"/>
  <c r="FA65" i="1"/>
  <c r="FA77" i="1"/>
  <c r="FA56" i="1"/>
  <c r="FA71" i="1"/>
  <c r="FA84" i="1"/>
  <c r="FA63" i="1"/>
  <c r="FA70" i="1"/>
  <c r="FA54" i="1"/>
  <c r="FA53" i="1"/>
  <c r="FA82" i="1"/>
  <c r="FA61" i="1"/>
  <c r="FA68" i="1"/>
  <c r="FA55" i="1"/>
  <c r="FA79" i="1"/>
  <c r="FA59" i="1"/>
  <c r="FA66" i="1"/>
  <c r="FA80" i="1"/>
  <c r="FA74" i="1"/>
  <c r="FA57" i="1"/>
  <c r="FA64" i="1"/>
  <c r="FA78" i="1"/>
  <c r="FA87" i="1"/>
  <c r="FA69" i="1"/>
  <c r="FA88" i="1"/>
  <c r="FA60" i="1"/>
  <c r="FA76" i="1"/>
  <c r="ES76" i="1"/>
  <c r="ES59" i="1"/>
  <c r="ES66" i="1"/>
  <c r="ES71" i="1"/>
  <c r="ES74" i="1"/>
  <c r="ES57" i="1"/>
  <c r="ES64" i="1"/>
  <c r="ES53" i="1"/>
  <c r="ES87" i="1"/>
  <c r="ES79" i="1"/>
  <c r="ES78" i="1"/>
  <c r="ES62" i="1"/>
  <c r="ES82" i="1"/>
  <c r="ES85" i="1"/>
  <c r="ES69" i="1"/>
  <c r="ES77" i="1"/>
  <c r="ES60" i="1"/>
  <c r="ES75" i="1"/>
  <c r="ES83" i="1"/>
  <c r="ES67" i="1"/>
  <c r="ES80" i="1"/>
  <c r="ES58" i="1"/>
  <c r="ES72" i="1"/>
  <c r="ES84" i="1"/>
  <c r="ES63" i="1"/>
  <c r="ES70" i="1"/>
  <c r="ES54" i="1"/>
  <c r="BB67" i="1"/>
  <c r="BB72" i="1"/>
  <c r="AO76" i="1"/>
  <c r="AO83" i="1"/>
  <c r="HA79" i="1"/>
  <c r="HA59" i="1"/>
  <c r="HA60" i="1"/>
  <c r="HA77" i="1"/>
  <c r="HA88" i="1"/>
  <c r="AH66" i="1"/>
  <c r="AH82" i="1"/>
  <c r="AH85" i="1"/>
  <c r="AO60" i="1"/>
  <c r="CM75" i="1"/>
  <c r="CM85" i="1"/>
  <c r="CM63" i="1"/>
  <c r="CM61" i="1"/>
  <c r="FQ78" i="1"/>
  <c r="JY78" i="1"/>
  <c r="IJ83" i="1"/>
  <c r="IJ76" i="1"/>
  <c r="IJ68" i="1"/>
  <c r="IJ63" i="1"/>
  <c r="IJ54" i="1"/>
  <c r="IJ80" i="1"/>
  <c r="IJ77" i="1"/>
  <c r="IJ65" i="1"/>
  <c r="IJ59" i="1"/>
  <c r="IJ78" i="1"/>
  <c r="IJ75" i="1"/>
  <c r="IJ69" i="1"/>
  <c r="IJ55" i="1"/>
  <c r="IJ85" i="1"/>
  <c r="IJ73" i="1"/>
  <c r="IJ61" i="1"/>
  <c r="IJ70" i="1"/>
  <c r="IJ88" i="1"/>
  <c r="IJ87" i="1"/>
  <c r="IJ74" i="1"/>
  <c r="IJ58" i="1"/>
  <c r="IJ66" i="1"/>
  <c r="AZ85" i="1"/>
  <c r="AZ55" i="1"/>
  <c r="AZ78" i="1"/>
  <c r="AZ79" i="1"/>
  <c r="AZ61" i="1"/>
  <c r="HA76" i="1"/>
  <c r="HA61" i="1"/>
  <c r="HA62" i="1"/>
  <c r="HA83" i="1"/>
  <c r="AH79" i="1"/>
  <c r="AH77" i="1"/>
  <c r="AO62" i="1"/>
  <c r="CM77" i="1"/>
  <c r="CM87" i="1"/>
  <c r="FA62" i="1"/>
  <c r="FQ54" i="1"/>
  <c r="JY75" i="1"/>
  <c r="GN53" i="1"/>
  <c r="FY69" i="1"/>
  <c r="FY58" i="1"/>
  <c r="FY67" i="1"/>
  <c r="FY56" i="1"/>
  <c r="FY61" i="1"/>
  <c r="FY82" i="1"/>
  <c r="FY59" i="1"/>
  <c r="FY77" i="1"/>
  <c r="FY83" i="1"/>
  <c r="FY71" i="1"/>
  <c r="FY73" i="1"/>
  <c r="FY81" i="1"/>
  <c r="FY66" i="1"/>
  <c r="FY55" i="1"/>
  <c r="BG67" i="1"/>
  <c r="BG57" i="1"/>
  <c r="BG63" i="1"/>
  <c r="AO71" i="1"/>
  <c r="AO82" i="1"/>
  <c r="AO87" i="1"/>
  <c r="HA71" i="1"/>
  <c r="HA63" i="1"/>
  <c r="HA64" i="1"/>
  <c r="HA74" i="1"/>
  <c r="AH68" i="1"/>
  <c r="AH54" i="1"/>
  <c r="AH81" i="1"/>
  <c r="AH78" i="1"/>
  <c r="AO64" i="1"/>
  <c r="CM83" i="1"/>
  <c r="CM78" i="1"/>
  <c r="CM55" i="1"/>
  <c r="FQ58" i="1"/>
  <c r="JY83" i="1"/>
  <c r="GN76" i="1"/>
  <c r="GN82" i="1"/>
  <c r="GN65" i="1"/>
  <c r="GN57" i="1"/>
  <c r="GN81" i="1"/>
  <c r="GN74" i="1"/>
  <c r="GN61" i="1"/>
  <c r="GN58" i="1"/>
  <c r="GN87" i="1"/>
  <c r="GN73" i="1"/>
  <c r="GN67" i="1"/>
  <c r="GN79" i="1"/>
  <c r="GN60" i="1"/>
  <c r="GN85" i="1"/>
  <c r="GN71" i="1"/>
  <c r="GN63" i="1"/>
  <c r="GN68" i="1"/>
  <c r="GN62" i="1"/>
  <c r="GN83" i="1"/>
  <c r="GN88" i="1"/>
  <c r="GN59" i="1"/>
  <c r="GN64" i="1"/>
  <c r="GN54" i="1"/>
  <c r="GN80" i="1"/>
  <c r="GN72" i="1"/>
  <c r="GN66" i="1"/>
  <c r="GN56" i="1"/>
  <c r="GF52" i="1"/>
  <c r="GF53" i="1"/>
  <c r="DS88" i="1"/>
  <c r="DS85" i="1"/>
  <c r="DS63" i="1"/>
  <c r="DS72" i="1"/>
  <c r="DS70" i="1"/>
  <c r="DS86" i="1"/>
  <c r="DS83" i="1"/>
  <c r="DS61" i="1"/>
  <c r="DS68" i="1"/>
  <c r="DS62" i="1"/>
  <c r="DS84" i="1"/>
  <c r="DS77" i="1"/>
  <c r="DS59" i="1"/>
  <c r="DS64" i="1"/>
  <c r="DS66" i="1"/>
  <c r="CW69" i="1"/>
  <c r="CW82" i="1"/>
  <c r="CW73" i="1"/>
  <c r="CA56" i="1"/>
  <c r="CA62" i="1"/>
  <c r="CA67" i="1"/>
  <c r="U70" i="1"/>
  <c r="U72" i="1"/>
  <c r="AO84" i="1"/>
  <c r="AO88" i="1"/>
  <c r="HA78" i="1"/>
  <c r="HA65" i="1"/>
  <c r="HA66" i="1"/>
  <c r="HA87" i="1"/>
  <c r="AH56" i="1"/>
  <c r="AH84" i="1"/>
  <c r="AH80" i="1"/>
  <c r="AO66" i="1"/>
  <c r="CM79" i="1"/>
  <c r="CM68" i="1"/>
  <c r="CM80" i="1"/>
  <c r="ES65" i="1"/>
  <c r="FA75" i="1"/>
  <c r="FQ70" i="1"/>
  <c r="JY87" i="1"/>
  <c r="AZ76" i="1"/>
  <c r="GN77" i="1"/>
  <c r="FW65" i="1"/>
  <c r="FW70" i="1"/>
  <c r="FW68" i="1"/>
  <c r="FW88" i="1"/>
  <c r="FW63" i="1"/>
  <c r="FW62" i="1"/>
  <c r="FW83" i="1"/>
  <c r="FW61" i="1"/>
  <c r="FW81" i="1"/>
  <c r="FW78" i="1"/>
  <c r="FW57" i="1"/>
  <c r="FW74" i="1"/>
  <c r="FW85" i="1"/>
  <c r="FW71" i="1"/>
  <c r="FW56" i="1"/>
  <c r="DC67" i="1"/>
  <c r="DC55" i="1"/>
  <c r="DC61" i="1"/>
  <c r="DC88" i="1"/>
  <c r="DC87" i="1"/>
  <c r="DC74" i="1"/>
  <c r="DC71" i="1"/>
  <c r="DC53" i="1"/>
  <c r="DC59" i="1"/>
  <c r="DC65" i="1"/>
  <c r="DC86" i="1"/>
  <c r="DC72" i="1"/>
  <c r="DC69" i="1"/>
  <c r="DC57" i="1"/>
  <c r="AO78" i="1"/>
  <c r="AO86" i="1"/>
  <c r="HA80" i="1"/>
  <c r="HA67" i="1"/>
  <c r="HA68" i="1"/>
  <c r="HA85" i="1"/>
  <c r="AH71" i="1"/>
  <c r="AH58" i="1"/>
  <c r="AH70" i="1"/>
  <c r="AH83" i="1"/>
  <c r="CM81" i="1"/>
  <c r="CM70" i="1"/>
  <c r="CM82" i="1"/>
  <c r="ES81" i="1"/>
  <c r="FA67" i="1"/>
  <c r="FQ77" i="1"/>
  <c r="JY59" i="1"/>
  <c r="GN69" i="1"/>
  <c r="CN66" i="1"/>
  <c r="CN59" i="1"/>
  <c r="CN63" i="1"/>
  <c r="CG74" i="1"/>
  <c r="CG80" i="1"/>
  <c r="CG73" i="1"/>
  <c r="CG78" i="1"/>
  <c r="CG71" i="1"/>
  <c r="CG87" i="1"/>
  <c r="CG77" i="1"/>
  <c r="CG85" i="1"/>
  <c r="CG86" i="1"/>
  <c r="CG81" i="1"/>
  <c r="AA67" i="1"/>
  <c r="AA55" i="1"/>
  <c r="AA61" i="1"/>
  <c r="AA53" i="1"/>
  <c r="S67" i="1"/>
  <c r="S55" i="1"/>
  <c r="S61" i="1"/>
  <c r="S59" i="1"/>
  <c r="S65" i="1"/>
  <c r="S57" i="1"/>
  <c r="K55" i="1"/>
  <c r="K61" i="1"/>
  <c r="K59" i="1"/>
  <c r="K65" i="1"/>
  <c r="K53" i="1"/>
  <c r="K63" i="1"/>
  <c r="FS75" i="1"/>
  <c r="KD58" i="1"/>
  <c r="KD66" i="1"/>
  <c r="KD74" i="1"/>
  <c r="KD82" i="1"/>
  <c r="FS64" i="1"/>
  <c r="KD52" i="1"/>
  <c r="KD60" i="1"/>
  <c r="KD68" i="1"/>
  <c r="KD76" i="1"/>
  <c r="KD84" i="1"/>
  <c r="AV66" i="1"/>
  <c r="FS56" i="1"/>
  <c r="KD53" i="1"/>
  <c r="KD61" i="1"/>
  <c r="KD69" i="1"/>
  <c r="KD77" i="1"/>
  <c r="KD85" i="1"/>
  <c r="KD54" i="1"/>
  <c r="KD62" i="1"/>
  <c r="KD70" i="1"/>
  <c r="KD78" i="1"/>
  <c r="KD86" i="1"/>
  <c r="KD55" i="1"/>
  <c r="KD63" i="1"/>
  <c r="KD71" i="1"/>
  <c r="KD79" i="1"/>
  <c r="KD87" i="1"/>
  <c r="KD56" i="1"/>
  <c r="KD64" i="1"/>
  <c r="KD72" i="1"/>
  <c r="KD80" i="1"/>
  <c r="AP18" i="1"/>
  <c r="FF16" i="1"/>
  <c r="FF21" i="1"/>
  <c r="FF29" i="1"/>
  <c r="FF28" i="1"/>
  <c r="FF38" i="1"/>
  <c r="AP38" i="1"/>
  <c r="AP44" i="1"/>
  <c r="CW21" i="1"/>
  <c r="CW45" i="1"/>
  <c r="CW28" i="1"/>
  <c r="CW40" i="1"/>
  <c r="CW46" i="1"/>
  <c r="KH32" i="1"/>
  <c r="KH28" i="1"/>
  <c r="KH26" i="1"/>
  <c r="KH40" i="1"/>
  <c r="KH43" i="1"/>
  <c r="JZ22" i="1"/>
  <c r="JZ21" i="1"/>
  <c r="JZ33" i="1"/>
  <c r="JZ42" i="1"/>
  <c r="HV36" i="1"/>
  <c r="HV34" i="1"/>
  <c r="HM37" i="1"/>
  <c r="HL18" i="1"/>
  <c r="HV13" i="1"/>
  <c r="JP13" i="1"/>
  <c r="JP15" i="1"/>
  <c r="JP27" i="1"/>
  <c r="JP41" i="1"/>
  <c r="JP44" i="1"/>
  <c r="HL38" i="1"/>
  <c r="HL25" i="1"/>
  <c r="HV11" i="1"/>
  <c r="JV15" i="1"/>
  <c r="JV19" i="1"/>
  <c r="JV27" i="1"/>
  <c r="JV36" i="1"/>
  <c r="KR31" i="1"/>
  <c r="KR16" i="1"/>
  <c r="KR24" i="1"/>
  <c r="KR47" i="1"/>
  <c r="IN11" i="1"/>
  <c r="IN25" i="1"/>
  <c r="IN43" i="1"/>
  <c r="IN41" i="1"/>
  <c r="IF22" i="1"/>
  <c r="IF12" i="1"/>
  <c r="IF30" i="1"/>
  <c r="IF32" i="1"/>
  <c r="IF47" i="1"/>
  <c r="HV19" i="1"/>
  <c r="HL36" i="1"/>
  <c r="FF15" i="1"/>
  <c r="FF18" i="1"/>
  <c r="FF47" i="1"/>
  <c r="FF36" i="1"/>
  <c r="FF46" i="1"/>
  <c r="AP42" i="1"/>
  <c r="AP21" i="1"/>
  <c r="CW23" i="1"/>
  <c r="CW14" i="1"/>
  <c r="CW36" i="1"/>
  <c r="CW17" i="1"/>
  <c r="AP26" i="1"/>
  <c r="AP11" i="1"/>
  <c r="HV18" i="1"/>
  <c r="KH20" i="1"/>
  <c r="KH24" i="1"/>
  <c r="KH41" i="1"/>
  <c r="KH44" i="1"/>
  <c r="KH47" i="1"/>
  <c r="JZ28" i="1"/>
  <c r="JZ26" i="1"/>
  <c r="JZ34" i="1"/>
  <c r="JZ46" i="1"/>
  <c r="HV40" i="1"/>
  <c r="HV38" i="1"/>
  <c r="HV21" i="1"/>
  <c r="HV17" i="1"/>
  <c r="JP14" i="1"/>
  <c r="JP33" i="1"/>
  <c r="JP42" i="1"/>
  <c r="JP45" i="1"/>
  <c r="JH23" i="1"/>
  <c r="HL45" i="1"/>
  <c r="HV31" i="1"/>
  <c r="HV24" i="1"/>
  <c r="JV20" i="1"/>
  <c r="JV23" i="1"/>
  <c r="JV31" i="1"/>
  <c r="JV40" i="1"/>
  <c r="KR13" i="1"/>
  <c r="KR20" i="1"/>
  <c r="KR28" i="1"/>
  <c r="KR37" i="1"/>
  <c r="IN12" i="1"/>
  <c r="IN26" i="1"/>
  <c r="IN28" i="1"/>
  <c r="IN46" i="1"/>
  <c r="IF15" i="1"/>
  <c r="IF16" i="1"/>
  <c r="IF27" i="1"/>
  <c r="IF36" i="1"/>
  <c r="IF44" i="1"/>
  <c r="AP43" i="1"/>
  <c r="FF34" i="1"/>
  <c r="FF27" i="1"/>
  <c r="FF35" i="1"/>
  <c r="FF45" i="1"/>
  <c r="FF43" i="1"/>
  <c r="BV41" i="1"/>
  <c r="AP46" i="1"/>
  <c r="AP25" i="1"/>
  <c r="CW24" i="1"/>
  <c r="CW22" i="1"/>
  <c r="CW19" i="1"/>
  <c r="CW25" i="1"/>
  <c r="KH12" i="1"/>
  <c r="KH16" i="1"/>
  <c r="KH45" i="1"/>
  <c r="KH34" i="1"/>
  <c r="JZ12" i="1"/>
  <c r="JZ14" i="1"/>
  <c r="JZ27" i="1"/>
  <c r="JZ37" i="1"/>
  <c r="JZ35" i="1"/>
  <c r="HV29" i="1"/>
  <c r="HV42" i="1"/>
  <c r="JP19" i="1"/>
  <c r="JP18" i="1"/>
  <c r="JP46" i="1"/>
  <c r="JP35" i="1"/>
  <c r="JV14" i="1"/>
  <c r="JV12" i="1"/>
  <c r="JV28" i="1"/>
  <c r="JV39" i="1"/>
  <c r="JV44" i="1"/>
  <c r="IN22" i="1"/>
  <c r="KR17" i="1"/>
  <c r="KR25" i="1"/>
  <c r="KR32" i="1"/>
  <c r="KR41" i="1"/>
  <c r="IN14" i="1"/>
  <c r="IN16" i="1"/>
  <c r="IN34" i="1"/>
  <c r="IN32" i="1"/>
  <c r="IN42" i="1"/>
  <c r="IF19" i="1"/>
  <c r="IF20" i="1"/>
  <c r="IF31" i="1"/>
  <c r="IF40" i="1"/>
  <c r="IF45" i="1"/>
  <c r="JZ11" i="1"/>
  <c r="FF20" i="1"/>
  <c r="FF17" i="1"/>
  <c r="FF39" i="1"/>
  <c r="FF25" i="1"/>
  <c r="AP24" i="1"/>
  <c r="AP29" i="1"/>
  <c r="CW15" i="1"/>
  <c r="CW30" i="1"/>
  <c r="CW27" i="1"/>
  <c r="CW33" i="1"/>
  <c r="AP12" i="1"/>
  <c r="HV22" i="1"/>
  <c r="KH13" i="1"/>
  <c r="KH17" i="1"/>
  <c r="KH25" i="1"/>
  <c r="KH38" i="1"/>
  <c r="JZ32" i="1"/>
  <c r="JZ15" i="1"/>
  <c r="JZ23" i="1"/>
  <c r="JZ41" i="1"/>
  <c r="JZ39" i="1"/>
  <c r="HV33" i="1"/>
  <c r="HV47" i="1"/>
  <c r="JP29" i="1"/>
  <c r="JP22" i="1"/>
  <c r="JP26" i="1"/>
  <c r="JP39" i="1"/>
  <c r="HV12" i="1"/>
  <c r="JV18" i="1"/>
  <c r="JV30" i="1"/>
  <c r="JV29" i="1"/>
  <c r="JV43" i="1"/>
  <c r="JV37" i="1"/>
  <c r="KR11" i="1"/>
  <c r="KR23" i="1"/>
  <c r="KR33" i="1"/>
  <c r="KR36" i="1"/>
  <c r="KR45" i="1"/>
  <c r="IN18" i="1"/>
  <c r="IN20" i="1"/>
  <c r="IN38" i="1"/>
  <c r="IN36" i="1"/>
  <c r="IN47" i="1"/>
  <c r="IF23" i="1"/>
  <c r="IF24" i="1"/>
  <c r="IF35" i="1"/>
  <c r="IF29" i="1"/>
  <c r="HV23" i="1"/>
  <c r="HV25" i="1"/>
  <c r="AP22" i="1"/>
  <c r="AP14" i="1"/>
  <c r="FF12" i="1"/>
  <c r="FF14" i="1"/>
  <c r="FF40" i="1"/>
  <c r="FF33" i="1"/>
  <c r="AP28" i="1"/>
  <c r="AP33" i="1"/>
  <c r="CW16" i="1"/>
  <c r="CW38" i="1"/>
  <c r="CW35" i="1"/>
  <c r="CW43" i="1"/>
  <c r="EZ11" i="1"/>
  <c r="AP17" i="1"/>
  <c r="GB24" i="1"/>
  <c r="AP20" i="1"/>
  <c r="HV27" i="1"/>
  <c r="KH14" i="1"/>
  <c r="KH21" i="1"/>
  <c r="KH29" i="1"/>
  <c r="KH42" i="1"/>
  <c r="JZ20" i="1"/>
  <c r="JZ18" i="1"/>
  <c r="JZ30" i="1"/>
  <c r="JZ36" i="1"/>
  <c r="JZ43" i="1"/>
  <c r="HV37" i="1"/>
  <c r="HV43" i="1"/>
  <c r="JP17" i="1"/>
  <c r="JP31" i="1"/>
  <c r="JP30" i="1"/>
  <c r="JP43" i="1"/>
  <c r="JV22" i="1"/>
  <c r="JV13" i="1"/>
  <c r="JV21" i="1"/>
  <c r="JV34" i="1"/>
  <c r="JV41" i="1"/>
  <c r="KR19" i="1"/>
  <c r="KR27" i="1"/>
  <c r="KR26" i="1"/>
  <c r="KR40" i="1"/>
  <c r="KR34" i="1"/>
  <c r="IN15" i="1"/>
  <c r="IN24" i="1"/>
  <c r="IN27" i="1"/>
  <c r="IN40" i="1"/>
  <c r="IN44" i="1"/>
  <c r="IF26" i="1"/>
  <c r="IF13" i="1"/>
  <c r="IF39" i="1"/>
  <c r="IF33" i="1"/>
  <c r="HV15" i="1"/>
  <c r="KH11" i="1"/>
  <c r="FF23" i="1"/>
  <c r="FF22" i="1"/>
  <c r="FF24" i="1"/>
  <c r="FF42" i="1"/>
  <c r="AP32" i="1"/>
  <c r="AP37" i="1"/>
  <c r="CW29" i="1"/>
  <c r="CW42" i="1"/>
  <c r="CW18" i="1"/>
  <c r="CW41" i="1"/>
  <c r="AP23" i="1"/>
  <c r="KH18" i="1"/>
  <c r="KH30" i="1"/>
  <c r="KH33" i="1"/>
  <c r="KH46" i="1"/>
  <c r="JZ24" i="1"/>
  <c r="JZ31" i="1"/>
  <c r="JZ45" i="1"/>
  <c r="JZ40" i="1"/>
  <c r="JZ47" i="1"/>
  <c r="HV41" i="1"/>
  <c r="HV44" i="1"/>
  <c r="JP21" i="1"/>
  <c r="JP24" i="1"/>
  <c r="JP34" i="1"/>
  <c r="JP47" i="1"/>
  <c r="HV16" i="1"/>
  <c r="JV25" i="1"/>
  <c r="JV17" i="1"/>
  <c r="JV24" i="1"/>
  <c r="JV38" i="1"/>
  <c r="JV45" i="1"/>
  <c r="KR30" i="1"/>
  <c r="KR15" i="1"/>
  <c r="KR22" i="1"/>
  <c r="KR35" i="1"/>
  <c r="KR38" i="1"/>
  <c r="IN19" i="1"/>
  <c r="IN13" i="1"/>
  <c r="IN31" i="1"/>
  <c r="IN29" i="1"/>
  <c r="IN45" i="1"/>
  <c r="IF34" i="1"/>
  <c r="IF17" i="1"/>
  <c r="IF43" i="1"/>
  <c r="IF37" i="1"/>
  <c r="FF30" i="1"/>
  <c r="FF37" i="1"/>
  <c r="FF32" i="1"/>
  <c r="FF44" i="1"/>
  <c r="AP30" i="1"/>
  <c r="AP36" i="1"/>
  <c r="CW11" i="1"/>
  <c r="CW31" i="1"/>
  <c r="CW12" i="1"/>
  <c r="CW26" i="1"/>
  <c r="JP11" i="1"/>
  <c r="HV35" i="1"/>
  <c r="KH22" i="1"/>
  <c r="KH27" i="1"/>
  <c r="KH31" i="1"/>
  <c r="KH37" i="1"/>
  <c r="JZ13" i="1"/>
  <c r="JZ19" i="1"/>
  <c r="JZ25" i="1"/>
  <c r="HV28" i="1"/>
  <c r="HV26" i="1"/>
  <c r="HV45" i="1"/>
  <c r="JP16" i="1"/>
  <c r="JP25" i="1"/>
  <c r="JP32" i="1"/>
  <c r="JP38" i="1"/>
  <c r="JV35" i="1"/>
  <c r="JV16" i="1"/>
  <c r="JV32" i="1"/>
  <c r="KR12" i="1"/>
  <c r="KR21" i="1"/>
  <c r="KR29" i="1"/>
  <c r="KR39" i="1"/>
  <c r="IN23" i="1"/>
  <c r="IN17" i="1"/>
  <c r="IN35" i="1"/>
  <c r="IF14" i="1"/>
  <c r="IF11" i="1"/>
  <c r="IF21" i="1"/>
  <c r="IF46" i="1"/>
  <c r="IB43" i="1"/>
  <c r="IB22" i="1"/>
  <c r="IB12" i="1"/>
  <c r="IB34" i="1"/>
  <c r="IB16" i="1"/>
  <c r="DL47" i="1"/>
  <c r="DL26" i="1"/>
  <c r="DL12" i="1"/>
  <c r="DL15" i="1"/>
  <c r="DL16" i="1"/>
  <c r="DL43" i="1"/>
  <c r="DL19" i="1"/>
  <c r="DL13" i="1"/>
  <c r="DL37" i="1"/>
  <c r="DL35" i="1"/>
  <c r="DL45" i="1"/>
  <c r="DL42" i="1"/>
  <c r="DL30" i="1"/>
  <c r="BE12" i="1"/>
  <c r="BE27" i="1"/>
  <c r="KI38" i="1"/>
  <c r="KI35" i="1"/>
  <c r="KI36" i="1"/>
  <c r="KI21" i="1"/>
  <c r="KI16" i="1"/>
  <c r="KA16" i="1"/>
  <c r="KA37" i="1"/>
  <c r="JQ19" i="1"/>
  <c r="JQ16" i="1"/>
  <c r="JQ47" i="1"/>
  <c r="JQ40" i="1"/>
  <c r="JI11" i="1"/>
  <c r="JI46" i="1"/>
  <c r="JI34" i="1"/>
  <c r="JI24" i="1"/>
  <c r="JI21" i="1"/>
  <c r="IY21" i="1"/>
  <c r="IY11" i="1"/>
  <c r="IY38" i="1"/>
  <c r="IY23" i="1"/>
  <c r="IO36" i="1"/>
  <c r="IO43" i="1"/>
  <c r="IO25" i="1"/>
  <c r="IO12" i="1"/>
  <c r="IO22" i="1"/>
  <c r="IG25" i="1"/>
  <c r="IG12" i="1"/>
  <c r="IG19" i="1"/>
  <c r="HW23" i="1"/>
  <c r="HW31" i="1"/>
  <c r="HW39" i="1"/>
  <c r="HW13" i="1"/>
  <c r="HW17" i="1"/>
  <c r="HW21" i="1"/>
  <c r="HW32" i="1"/>
  <c r="HW15" i="1"/>
  <c r="HW25" i="1"/>
  <c r="HW47" i="1"/>
  <c r="HW28" i="1"/>
  <c r="HW11" i="1"/>
  <c r="HW42" i="1"/>
  <c r="HW41" i="1"/>
  <c r="HW37" i="1"/>
  <c r="HW44" i="1"/>
  <c r="HW33" i="1"/>
  <c r="HW38" i="1"/>
  <c r="HW30" i="1"/>
  <c r="HW46" i="1"/>
  <c r="HW14" i="1"/>
  <c r="HW18" i="1"/>
  <c r="HW22" i="1"/>
  <c r="HW27" i="1"/>
  <c r="HW35" i="1"/>
  <c r="HW29" i="1"/>
  <c r="HW19" i="1"/>
  <c r="HW12" i="1"/>
  <c r="HW16" i="1"/>
  <c r="HW20" i="1"/>
  <c r="HW24" i="1"/>
  <c r="HW26" i="1"/>
  <c r="HW45" i="1"/>
  <c r="HW40" i="1"/>
  <c r="HO23" i="1"/>
  <c r="HO25" i="1"/>
  <c r="HO42" i="1"/>
  <c r="HO46" i="1"/>
  <c r="HO31" i="1"/>
  <c r="HO11" i="1"/>
  <c r="HO30" i="1"/>
  <c r="HO38" i="1"/>
  <c r="HO33" i="1"/>
  <c r="HO47" i="1"/>
  <c r="HO43" i="1"/>
  <c r="HO44" i="1"/>
  <c r="HO14" i="1"/>
  <c r="HO18" i="1"/>
  <c r="HO22" i="1"/>
  <c r="HO19" i="1"/>
  <c r="HO26" i="1"/>
  <c r="HO12" i="1"/>
  <c r="HO16" i="1"/>
  <c r="HO20" i="1"/>
  <c r="HO24" i="1"/>
  <c r="HO27" i="1"/>
  <c r="HO35" i="1"/>
  <c r="HO40" i="1"/>
  <c r="HO15" i="1"/>
  <c r="HO41" i="1"/>
  <c r="HO36" i="1"/>
  <c r="HO34" i="1"/>
  <c r="HO37" i="1"/>
  <c r="HO32" i="1"/>
  <c r="HE12" i="1"/>
  <c r="HE38" i="1"/>
  <c r="HE13" i="1"/>
  <c r="HE17" i="1"/>
  <c r="HE21" i="1"/>
  <c r="HE25" i="1"/>
  <c r="HE45" i="1"/>
  <c r="HE33" i="1"/>
  <c r="HE24" i="1"/>
  <c r="HE43" i="1"/>
  <c r="HE29" i="1"/>
  <c r="HE35" i="1"/>
  <c r="HE40" i="1"/>
  <c r="HE16" i="1"/>
  <c r="HE32" i="1"/>
  <c r="HE39" i="1"/>
  <c r="HE34" i="1"/>
  <c r="HE26" i="1"/>
  <c r="HE47" i="1"/>
  <c r="HE14" i="1"/>
  <c r="HE18" i="1"/>
  <c r="HE22" i="1"/>
  <c r="HE44" i="1"/>
  <c r="HE46" i="1"/>
  <c r="HE30" i="1"/>
  <c r="HE42" i="1"/>
  <c r="HE11" i="1"/>
  <c r="HE20" i="1"/>
  <c r="HE41" i="1"/>
  <c r="GU47" i="1"/>
  <c r="GU31" i="1"/>
  <c r="GU11" i="1"/>
  <c r="GU44" i="1"/>
  <c r="GU28" i="1"/>
  <c r="GU12" i="1"/>
  <c r="GM41" i="1"/>
  <c r="GM25" i="1"/>
  <c r="GM38" i="1"/>
  <c r="GM22" i="1"/>
  <c r="GM13" i="1"/>
  <c r="GM39" i="1"/>
  <c r="GM23" i="1"/>
  <c r="GM36" i="1"/>
  <c r="GM20" i="1"/>
  <c r="GM37" i="1"/>
  <c r="GM21" i="1"/>
  <c r="GM34" i="1"/>
  <c r="GM18" i="1"/>
  <c r="GM35" i="1"/>
  <c r="GM19" i="1"/>
  <c r="GM32" i="1"/>
  <c r="GM16" i="1"/>
  <c r="GM33" i="1"/>
  <c r="GM46" i="1"/>
  <c r="GM30" i="1"/>
  <c r="GM14" i="1"/>
  <c r="GM47" i="1"/>
  <c r="GM31" i="1"/>
  <c r="GM44" i="1"/>
  <c r="GM28" i="1"/>
  <c r="GM12" i="1"/>
  <c r="FS45" i="1"/>
  <c r="FS27" i="1"/>
  <c r="FS18" i="1"/>
  <c r="FS20" i="1"/>
  <c r="FS19" i="1"/>
  <c r="FS37" i="1"/>
  <c r="FS39" i="1"/>
  <c r="FS21" i="1"/>
  <c r="FS12" i="1"/>
  <c r="FS29" i="1"/>
  <c r="FS40" i="1"/>
  <c r="FS38" i="1"/>
  <c r="FS13" i="1"/>
  <c r="FS25" i="1"/>
  <c r="FS22" i="1"/>
  <c r="FS43" i="1"/>
  <c r="FS30" i="1"/>
  <c r="FS16" i="1"/>
  <c r="FS15" i="1"/>
  <c r="FS41" i="1"/>
  <c r="FS44" i="1"/>
  <c r="FS36" i="1"/>
  <c r="FS33" i="1"/>
  <c r="FS32" i="1"/>
  <c r="FS31" i="1"/>
  <c r="FS26" i="1"/>
  <c r="FS28" i="1"/>
  <c r="FK41" i="1"/>
  <c r="FK38" i="1"/>
  <c r="FK26" i="1"/>
  <c r="FK12" i="1"/>
  <c r="FK11" i="1"/>
  <c r="FK44" i="1"/>
  <c r="FK31" i="1"/>
  <c r="FK21" i="1"/>
  <c r="FK19" i="1"/>
  <c r="FK32" i="1"/>
  <c r="FK23" i="1"/>
  <c r="FK13" i="1"/>
  <c r="FK15" i="1"/>
  <c r="FK42" i="1"/>
  <c r="FK24" i="1"/>
  <c r="FK47" i="1"/>
  <c r="FK33" i="1"/>
  <c r="FK22" i="1"/>
  <c r="FK45" i="1"/>
  <c r="FK35" i="1"/>
  <c r="FK46" i="1"/>
  <c r="FK16" i="1"/>
  <c r="FK28" i="1"/>
  <c r="FK37" i="1"/>
  <c r="FK27" i="1"/>
  <c r="FK34" i="1"/>
  <c r="FK17" i="1"/>
  <c r="FK25" i="1"/>
  <c r="FA26" i="1"/>
  <c r="FA36" i="1"/>
  <c r="FA40" i="1"/>
  <c r="FA23" i="1"/>
  <c r="FA44" i="1"/>
  <c r="FA38" i="1"/>
  <c r="FA28" i="1"/>
  <c r="FA24" i="1"/>
  <c r="FA13" i="1"/>
  <c r="FA47" i="1"/>
  <c r="FA37" i="1"/>
  <c r="FA31" i="1"/>
  <c r="FA19" i="1"/>
  <c r="FA21" i="1"/>
  <c r="FA39" i="1"/>
  <c r="FA29" i="1"/>
  <c r="FA20" i="1"/>
  <c r="FA22" i="1"/>
  <c r="FA27" i="1"/>
  <c r="FA42" i="1"/>
  <c r="FA46" i="1"/>
  <c r="FA12" i="1"/>
  <c r="FA14" i="1"/>
  <c r="FA17" i="1"/>
  <c r="FA45" i="1"/>
  <c r="FA32" i="1"/>
  <c r="FA30" i="1"/>
  <c r="FA16" i="1"/>
  <c r="FA11" i="1"/>
  <c r="EI42" i="1"/>
  <c r="EI18" i="1"/>
  <c r="EI12" i="1"/>
  <c r="EI15" i="1"/>
  <c r="EI34" i="1"/>
  <c r="EI36" i="1"/>
  <c r="EI44" i="1"/>
  <c r="EI21" i="1"/>
  <c r="EI45" i="1"/>
  <c r="EI43" i="1"/>
  <c r="EI32" i="1"/>
  <c r="EI33" i="1"/>
  <c r="EI31" i="1"/>
  <c r="EI11" i="1"/>
  <c r="EI37" i="1"/>
  <c r="EI35" i="1"/>
  <c r="EI27" i="1"/>
  <c r="EI30" i="1"/>
  <c r="EI29" i="1"/>
  <c r="EI46" i="1"/>
  <c r="EI41" i="1"/>
  <c r="EI19" i="1"/>
  <c r="EI22" i="1"/>
  <c r="EI23" i="1"/>
  <c r="EI16" i="1"/>
  <c r="EI38" i="1"/>
  <c r="EI25" i="1"/>
  <c r="EI40" i="1"/>
  <c r="EI14" i="1"/>
  <c r="DG43" i="1"/>
  <c r="DG28" i="1"/>
  <c r="DG30" i="1"/>
  <c r="DG47" i="1"/>
  <c r="DG45" i="1"/>
  <c r="DG20" i="1"/>
  <c r="DG22" i="1"/>
  <c r="DG23" i="1"/>
  <c r="DG44" i="1"/>
  <c r="DG12" i="1"/>
  <c r="DG14" i="1"/>
  <c r="DG18" i="1"/>
  <c r="DG34" i="1"/>
  <c r="DG39" i="1"/>
  <c r="DG37" i="1"/>
  <c r="DG32" i="1"/>
  <c r="DG17" i="1"/>
  <c r="DG35" i="1"/>
  <c r="DG29" i="1"/>
  <c r="DG24" i="1"/>
  <c r="DG15" i="1"/>
  <c r="DG40" i="1"/>
  <c r="DG27" i="1"/>
  <c r="DG21" i="1"/>
  <c r="DG16" i="1"/>
  <c r="DG46" i="1"/>
  <c r="CY35" i="1"/>
  <c r="CY46" i="1"/>
  <c r="CY22" i="1"/>
  <c r="CY39" i="1"/>
  <c r="CY27" i="1"/>
  <c r="CY37" i="1"/>
  <c r="CY14" i="1"/>
  <c r="CY34" i="1"/>
  <c r="CY19" i="1"/>
  <c r="CY29" i="1"/>
  <c r="CY32" i="1"/>
  <c r="CY33" i="1"/>
  <c r="CY40" i="1"/>
  <c r="CY36" i="1"/>
  <c r="CY21" i="1"/>
  <c r="CY24" i="1"/>
  <c r="CY23" i="1"/>
  <c r="CY41" i="1"/>
  <c r="CY28" i="1"/>
  <c r="CY13" i="1"/>
  <c r="CY16" i="1"/>
  <c r="CY25" i="1"/>
  <c r="CY11" i="1"/>
  <c r="CY42" i="1"/>
  <c r="CY20" i="1"/>
  <c r="CY44" i="1"/>
  <c r="CY18" i="1"/>
  <c r="CY31" i="1"/>
  <c r="CO47" i="1"/>
  <c r="CO34" i="1"/>
  <c r="CO20" i="1"/>
  <c r="CO23" i="1"/>
  <c r="CO11" i="1"/>
  <c r="CO39" i="1"/>
  <c r="CO26" i="1"/>
  <c r="CO12" i="1"/>
  <c r="CO21" i="1"/>
  <c r="CO37" i="1"/>
  <c r="CO41" i="1"/>
  <c r="CO18" i="1"/>
  <c r="CO40" i="1"/>
  <c r="CO45" i="1"/>
  <c r="CO32" i="1"/>
  <c r="CO43" i="1"/>
  <c r="CO35" i="1"/>
  <c r="CO38" i="1"/>
  <c r="CO44" i="1"/>
  <c r="CO42" i="1"/>
  <c r="CO27" i="1"/>
  <c r="CO30" i="1"/>
  <c r="CO16" i="1"/>
  <c r="CO33" i="1"/>
  <c r="CO19" i="1"/>
  <c r="CO22" i="1"/>
  <c r="CO15" i="1"/>
  <c r="CE47" i="1"/>
  <c r="CE38" i="1"/>
  <c r="CE16" i="1"/>
  <c r="CE20" i="1"/>
  <c r="CE33" i="1"/>
  <c r="CE30" i="1"/>
  <c r="CE12" i="1"/>
  <c r="CE13" i="1"/>
  <c r="CE46" i="1"/>
  <c r="CE22" i="1"/>
  <c r="CE40" i="1"/>
  <c r="CE36" i="1"/>
  <c r="CE41" i="1"/>
  <c r="CE39" i="1"/>
  <c r="CE29" i="1"/>
  <c r="CE42" i="1"/>
  <c r="CE34" i="1"/>
  <c r="CE31" i="1"/>
  <c r="CE37" i="1"/>
  <c r="CE43" i="1"/>
  <c r="CE26" i="1"/>
  <c r="CE23" i="1"/>
  <c r="CE15" i="1"/>
  <c r="CE11" i="1"/>
  <c r="BW11" i="1"/>
  <c r="BW21" i="1"/>
  <c r="BW15" i="1"/>
  <c r="BW14" i="1"/>
  <c r="BW40" i="1"/>
  <c r="BM27" i="1"/>
  <c r="BM25" i="1"/>
  <c r="BM26" i="1"/>
  <c r="BC38" i="1"/>
  <c r="BC18" i="1"/>
  <c r="BC15" i="1"/>
  <c r="BC23" i="1"/>
  <c r="BC46" i="1"/>
  <c r="BC30" i="1"/>
  <c r="BC35" i="1"/>
  <c r="BC41" i="1"/>
  <c r="BC21" i="1"/>
  <c r="BC47" i="1"/>
  <c r="BC22" i="1"/>
  <c r="BC27" i="1"/>
  <c r="BC19" i="1"/>
  <c r="BC43" i="1"/>
  <c r="BC14" i="1"/>
  <c r="BC32" i="1"/>
  <c r="BC16" i="1"/>
  <c r="BC42" i="1"/>
  <c r="BC39" i="1"/>
  <c r="BC20" i="1"/>
  <c r="BC45" i="1"/>
  <c r="BC11" i="1"/>
  <c r="BC13" i="1"/>
  <c r="BC37" i="1"/>
  <c r="BC31" i="1"/>
  <c r="BC17" i="1"/>
  <c r="BC36" i="1"/>
  <c r="BC28" i="1"/>
  <c r="AU30" i="1"/>
  <c r="AU24" i="1"/>
  <c r="AU33" i="1"/>
  <c r="AU37" i="1"/>
  <c r="AU12" i="1"/>
  <c r="AU26" i="1"/>
  <c r="AU16" i="1"/>
  <c r="AU13" i="1"/>
  <c r="AU22" i="1"/>
  <c r="AU18" i="1"/>
  <c r="AU44" i="1"/>
  <c r="AU29" i="1"/>
  <c r="AU25" i="1"/>
  <c r="AU41" i="1"/>
  <c r="AU45" i="1"/>
  <c r="AU46" i="1"/>
  <c r="AU40" i="1"/>
  <c r="AU39" i="1"/>
  <c r="AU27" i="1"/>
  <c r="AU17" i="1"/>
  <c r="AU35" i="1"/>
  <c r="AU42" i="1"/>
  <c r="AU36" i="1"/>
  <c r="S39" i="1"/>
  <c r="S46" i="1"/>
  <c r="S41" i="1"/>
  <c r="S27" i="1"/>
  <c r="S20" i="1"/>
  <c r="S30" i="1"/>
  <c r="S25" i="1"/>
  <c r="S43" i="1"/>
  <c r="S42" i="1"/>
  <c r="S33" i="1"/>
  <c r="S21" i="1"/>
  <c r="S24" i="1"/>
  <c r="S45" i="1"/>
  <c r="JU46" i="1"/>
  <c r="JU28" i="1"/>
  <c r="JU21" i="1"/>
  <c r="JU18" i="1"/>
  <c r="JU42" i="1"/>
  <c r="JU24" i="1"/>
  <c r="JU17" i="1"/>
  <c r="JU12" i="1"/>
  <c r="JU45" i="1"/>
  <c r="JU38" i="1"/>
  <c r="JU39" i="1"/>
  <c r="JU20" i="1"/>
  <c r="JU15" i="1"/>
  <c r="JU41" i="1"/>
  <c r="JU33" i="1"/>
  <c r="JU35" i="1"/>
  <c r="JU27" i="1"/>
  <c r="JU47" i="1"/>
  <c r="JU40" i="1"/>
  <c r="JU43" i="1"/>
  <c r="JU26" i="1"/>
  <c r="JU16" i="1"/>
  <c r="JU13" i="1"/>
  <c r="JU36" i="1"/>
  <c r="JU32" i="1"/>
  <c r="JU31" i="1"/>
  <c r="JU14" i="1"/>
  <c r="JU37" i="1"/>
  <c r="JU22" i="1"/>
  <c r="JU44" i="1"/>
  <c r="JU11" i="1"/>
  <c r="JU29" i="1"/>
  <c r="JU25" i="1"/>
  <c r="JU34" i="1"/>
  <c r="JU23" i="1"/>
  <c r="FE40" i="1"/>
  <c r="FE33" i="1"/>
  <c r="FE32" i="1"/>
  <c r="FE31" i="1"/>
  <c r="FE26" i="1"/>
  <c r="FE43" i="1"/>
  <c r="FE25" i="1"/>
  <c r="FE42" i="1"/>
  <c r="FE27" i="1"/>
  <c r="FE17" i="1"/>
  <c r="FE46" i="1"/>
  <c r="FE45" i="1"/>
  <c r="FE23" i="1"/>
  <c r="FE18" i="1"/>
  <c r="FE24" i="1"/>
  <c r="FE38" i="1"/>
  <c r="FE44" i="1"/>
  <c r="FE16" i="1"/>
  <c r="FE35" i="1"/>
  <c r="FE34" i="1"/>
  <c r="FE41" i="1"/>
  <c r="FE36" i="1"/>
  <c r="FE19" i="1"/>
  <c r="FE13" i="1"/>
  <c r="FE11" i="1"/>
  <c r="FE39" i="1"/>
  <c r="FE37" i="1"/>
  <c r="FE14" i="1"/>
  <c r="FE12" i="1"/>
  <c r="HN11" i="1"/>
  <c r="HN30" i="1"/>
  <c r="HN40" i="1"/>
  <c r="HN22" i="1"/>
  <c r="HN31" i="1"/>
  <c r="HN39" i="1"/>
  <c r="HN23" i="1"/>
  <c r="HN16" i="1"/>
  <c r="HN26" i="1"/>
  <c r="HN36" i="1"/>
  <c r="HN13" i="1"/>
  <c r="HN46" i="1"/>
  <c r="HN41" i="1"/>
  <c r="HN32" i="1"/>
  <c r="HN20" i="1"/>
  <c r="HN45" i="1"/>
  <c r="HN37" i="1"/>
  <c r="HN28" i="1"/>
  <c r="HN38" i="1"/>
  <c r="HN47" i="1"/>
  <c r="HN18" i="1"/>
  <c r="HN25" i="1"/>
  <c r="HN19" i="1"/>
  <c r="HN12" i="1"/>
  <c r="HN21" i="1"/>
  <c r="HN34" i="1"/>
  <c r="HN44" i="1"/>
  <c r="HN24" i="1"/>
  <c r="HN43" i="1"/>
  <c r="HN42" i="1"/>
  <c r="HN14" i="1"/>
  <c r="HN15" i="1"/>
  <c r="HN33" i="1"/>
  <c r="HN35" i="1"/>
  <c r="CX47" i="1"/>
  <c r="CX18" i="1"/>
  <c r="CX46" i="1"/>
  <c r="CX15" i="1"/>
  <c r="CX11" i="1"/>
  <c r="CX39" i="1"/>
  <c r="CX35" i="1"/>
  <c r="CX45" i="1"/>
  <c r="CX30" i="1"/>
  <c r="CX33" i="1"/>
  <c r="CX40" i="1"/>
  <c r="CX27" i="1"/>
  <c r="CX37" i="1"/>
  <c r="CX17" i="1"/>
  <c r="CX24" i="1"/>
  <c r="CX41" i="1"/>
  <c r="CX19" i="1"/>
  <c r="CX29" i="1"/>
  <c r="CX16" i="1"/>
  <c r="CX34" i="1"/>
  <c r="CX20" i="1"/>
  <c r="CX31" i="1"/>
  <c r="CX43" i="1"/>
  <c r="CX26" i="1"/>
  <c r="CX12" i="1"/>
  <c r="CX23" i="1"/>
  <c r="CX38" i="1"/>
  <c r="CX44" i="1"/>
  <c r="CX36" i="1"/>
  <c r="CX28" i="1"/>
  <c r="CX21" i="1"/>
  <c r="CX13" i="1"/>
  <c r="CX25" i="1"/>
  <c r="CX22" i="1"/>
  <c r="KV40" i="1"/>
  <c r="KV37" i="1"/>
  <c r="KV20" i="1"/>
  <c r="KV28" i="1"/>
  <c r="KV23" i="1"/>
  <c r="KV11" i="1"/>
  <c r="KV36" i="1"/>
  <c r="KV38" i="1"/>
  <c r="KV32" i="1"/>
  <c r="KV14" i="1"/>
  <c r="KV29" i="1"/>
  <c r="KV47" i="1"/>
  <c r="KV34" i="1"/>
  <c r="KV24" i="1"/>
  <c r="KV12" i="1"/>
  <c r="KV43" i="1"/>
  <c r="KV30" i="1"/>
  <c r="KV31" i="1"/>
  <c r="KV25" i="1"/>
  <c r="KV33" i="1"/>
  <c r="KV45" i="1"/>
  <c r="KV42" i="1"/>
  <c r="KV17" i="1"/>
  <c r="KV21" i="1"/>
  <c r="KV44" i="1"/>
  <c r="KV41" i="1"/>
  <c r="KV27" i="1"/>
  <c r="KV16" i="1"/>
  <c r="KV13" i="1"/>
  <c r="KV39" i="1"/>
  <c r="KV35" i="1"/>
  <c r="KV26" i="1"/>
  <c r="KV46" i="1"/>
  <c r="KV22" i="1"/>
  <c r="KV19" i="1"/>
  <c r="KN39" i="1"/>
  <c r="KN26" i="1"/>
  <c r="KN24" i="1"/>
  <c r="KN23" i="1"/>
  <c r="KN35" i="1"/>
  <c r="KN46" i="1"/>
  <c r="KN29" i="1"/>
  <c r="KN17" i="1"/>
  <c r="KN45" i="1"/>
  <c r="KN31" i="1"/>
  <c r="KN19" i="1"/>
  <c r="KN16" i="1"/>
  <c r="KN44" i="1"/>
  <c r="KN41" i="1"/>
  <c r="KN20" i="1"/>
  <c r="KN12" i="1"/>
  <c r="KN21" i="1"/>
  <c r="KN47" i="1"/>
  <c r="KN38" i="1"/>
  <c r="KN22" i="1"/>
  <c r="KN15" i="1"/>
  <c r="KN14" i="1"/>
  <c r="KN43" i="1"/>
  <c r="KN30" i="1"/>
  <c r="KN18" i="1"/>
  <c r="KN32" i="1"/>
  <c r="KN11" i="1"/>
  <c r="KN37" i="1"/>
  <c r="KN42" i="1"/>
  <c r="KN28" i="1"/>
  <c r="KN27" i="1"/>
  <c r="KN33" i="1"/>
  <c r="KN40" i="1"/>
  <c r="KN25" i="1"/>
  <c r="KD44" i="1"/>
  <c r="KD35" i="1"/>
  <c r="KD25" i="1"/>
  <c r="KD13" i="1"/>
  <c r="KD18" i="1"/>
  <c r="KD40" i="1"/>
  <c r="KD31" i="1"/>
  <c r="KD32" i="1"/>
  <c r="KD29" i="1"/>
  <c r="KD36" i="1"/>
  <c r="KD27" i="1"/>
  <c r="KD24" i="1"/>
  <c r="KD22" i="1"/>
  <c r="KD46" i="1"/>
  <c r="KD47" i="1"/>
  <c r="KD23" i="1"/>
  <c r="KD16" i="1"/>
  <c r="KD41" i="1"/>
  <c r="KD34" i="1"/>
  <c r="KD21" i="1"/>
  <c r="KD20" i="1"/>
  <c r="KD15" i="1"/>
  <c r="KD11" i="1"/>
  <c r="KD37" i="1"/>
  <c r="KD39" i="1"/>
  <c r="KD33" i="1"/>
  <c r="KD14" i="1"/>
  <c r="KD26" i="1"/>
  <c r="KD12" i="1"/>
  <c r="KD45" i="1"/>
  <c r="KD17" i="1"/>
  <c r="KD42" i="1"/>
  <c r="KD38" i="1"/>
  <c r="KD43" i="1"/>
  <c r="KD19" i="1"/>
  <c r="JT23" i="1"/>
  <c r="JT21" i="1"/>
  <c r="JT39" i="1"/>
  <c r="JT33" i="1"/>
  <c r="JT46" i="1"/>
  <c r="JL37" i="1"/>
  <c r="JL28" i="1"/>
  <c r="JL20" i="1"/>
  <c r="JL24" i="1"/>
  <c r="JB46" i="1"/>
  <c r="JB29" i="1"/>
  <c r="JB30" i="1"/>
  <c r="JB32" i="1"/>
  <c r="IT19" i="1"/>
  <c r="IT44" i="1"/>
  <c r="IT37" i="1"/>
  <c r="IT18" i="1"/>
  <c r="IT12" i="1"/>
  <c r="IT39" i="1"/>
  <c r="IT21" i="1"/>
  <c r="IT43" i="1"/>
  <c r="IT33" i="1"/>
  <c r="IT31" i="1"/>
  <c r="IT23" i="1"/>
  <c r="IT42" i="1"/>
  <c r="IT29" i="1"/>
  <c r="IT22" i="1"/>
  <c r="IT16" i="1"/>
  <c r="IT38" i="1"/>
  <c r="IT47" i="1"/>
  <c r="IT15" i="1"/>
  <c r="IT35" i="1"/>
  <c r="IT17" i="1"/>
  <c r="IT46" i="1"/>
  <c r="IT26" i="1"/>
  <c r="IT32" i="1"/>
  <c r="IT14" i="1"/>
  <c r="IT25" i="1"/>
  <c r="IT11" i="1"/>
  <c r="IT24" i="1"/>
  <c r="IT45" i="1"/>
  <c r="IT41" i="1"/>
  <c r="IT28" i="1"/>
  <c r="IT27" i="1"/>
  <c r="IT34" i="1"/>
  <c r="IT13" i="1"/>
  <c r="IT30" i="1"/>
  <c r="IT40" i="1"/>
  <c r="IT36" i="1"/>
  <c r="IT20" i="1"/>
  <c r="IJ35" i="1"/>
  <c r="IJ41" i="1"/>
  <c r="IJ15" i="1"/>
  <c r="IJ31" i="1"/>
  <c r="IJ37" i="1"/>
  <c r="IJ18" i="1"/>
  <c r="IJ16" i="1"/>
  <c r="IJ40" i="1"/>
  <c r="IJ27" i="1"/>
  <c r="IJ33" i="1"/>
  <c r="IJ19" i="1"/>
  <c r="IJ13" i="1"/>
  <c r="IJ25" i="1"/>
  <c r="IJ32" i="1"/>
  <c r="IJ47" i="1"/>
  <c r="IJ42" i="1"/>
  <c r="IJ29" i="1"/>
  <c r="IJ43" i="1"/>
  <c r="IJ30" i="1"/>
  <c r="IJ14" i="1"/>
  <c r="IJ21" i="1"/>
  <c r="IJ39" i="1"/>
  <c r="IJ26" i="1"/>
  <c r="IJ36" i="1"/>
  <c r="IJ44" i="1"/>
  <c r="IJ12" i="1"/>
  <c r="IJ46" i="1"/>
  <c r="IJ22" i="1"/>
  <c r="IJ23" i="1"/>
  <c r="IJ28" i="1"/>
  <c r="IJ20" i="1"/>
  <c r="IJ45" i="1"/>
  <c r="IJ17" i="1"/>
  <c r="IJ34" i="1"/>
  <c r="IJ11" i="1"/>
  <c r="HZ13" i="1"/>
  <c r="HZ46" i="1"/>
  <c r="HZ39" i="1"/>
  <c r="HZ26" i="1"/>
  <c r="HZ18" i="1"/>
  <c r="HZ29" i="1"/>
  <c r="HZ37" i="1"/>
  <c r="HZ41" i="1"/>
  <c r="HZ35" i="1"/>
  <c r="HZ15" i="1"/>
  <c r="HZ12" i="1"/>
  <c r="HZ45" i="1"/>
  <c r="HZ31" i="1"/>
  <c r="HZ22" i="1"/>
  <c r="HZ40" i="1"/>
  <c r="HZ27" i="1"/>
  <c r="HZ16" i="1"/>
  <c r="HZ33" i="1"/>
  <c r="HZ25" i="1"/>
  <c r="HZ21" i="1"/>
  <c r="HZ44" i="1"/>
  <c r="HZ28" i="1"/>
  <c r="HZ34" i="1"/>
  <c r="HZ11" i="1"/>
  <c r="HZ14" i="1"/>
  <c r="HZ47" i="1"/>
  <c r="HZ43" i="1"/>
  <c r="HZ30" i="1"/>
  <c r="HZ23" i="1"/>
  <c r="HZ24" i="1"/>
  <c r="HZ36" i="1"/>
  <c r="HZ32" i="1"/>
  <c r="HZ17" i="1"/>
  <c r="HZ42" i="1"/>
  <c r="HZ20" i="1"/>
  <c r="HS32" i="1"/>
  <c r="HS43" i="1"/>
  <c r="HS24" i="1"/>
  <c r="HS23" i="1"/>
  <c r="HS18" i="1"/>
  <c r="HS45" i="1"/>
  <c r="HS20" i="1"/>
  <c r="HS19" i="1"/>
  <c r="HS14" i="1"/>
  <c r="HS17" i="1"/>
  <c r="HS39" i="1"/>
  <c r="HS25" i="1"/>
  <c r="HS42" i="1"/>
  <c r="HS16" i="1"/>
  <c r="HS15" i="1"/>
  <c r="HS38" i="1"/>
  <c r="HS12" i="1"/>
  <c r="HS37" i="1"/>
  <c r="HS44" i="1"/>
  <c r="HS26" i="1"/>
  <c r="HS36" i="1"/>
  <c r="HS33" i="1"/>
  <c r="HS31" i="1"/>
  <c r="HS47" i="1"/>
  <c r="HS29" i="1"/>
  <c r="HS28" i="1"/>
  <c r="HS22" i="1"/>
  <c r="HS21" i="1"/>
  <c r="HS30" i="1"/>
  <c r="HS11" i="1"/>
  <c r="HS13" i="1"/>
  <c r="HS41" i="1"/>
  <c r="HS35" i="1"/>
  <c r="HS27" i="1"/>
  <c r="HS40" i="1"/>
  <c r="HI43" i="1"/>
  <c r="HI17" i="1"/>
  <c r="HI11" i="1"/>
  <c r="HI14" i="1"/>
  <c r="HI28" i="1"/>
  <c r="HI39" i="1"/>
  <c r="HI13" i="1"/>
  <c r="HI42" i="1"/>
  <c r="HI22" i="1"/>
  <c r="HI47" i="1"/>
  <c r="HI35" i="1"/>
  <c r="HI26" i="1"/>
  <c r="HI32" i="1"/>
  <c r="HI36" i="1"/>
  <c r="HI46" i="1"/>
  <c r="HI31" i="1"/>
  <c r="HI33" i="1"/>
  <c r="HI38" i="1"/>
  <c r="HI45" i="1"/>
  <c r="HI25" i="1"/>
  <c r="HI16" i="1"/>
  <c r="HI19" i="1"/>
  <c r="HI18" i="1"/>
  <c r="HI44" i="1"/>
  <c r="HI21" i="1"/>
  <c r="HI12" i="1"/>
  <c r="HI15" i="1"/>
  <c r="HI40" i="1"/>
  <c r="HI30" i="1"/>
  <c r="HI23" i="1"/>
  <c r="HI41" i="1"/>
  <c r="HI37" i="1"/>
  <c r="HI27" i="1"/>
  <c r="HI29" i="1"/>
  <c r="HI24" i="1"/>
  <c r="GR47" i="1"/>
  <c r="GR31" i="1"/>
  <c r="GR44" i="1"/>
  <c r="GR28" i="1"/>
  <c r="GR13" i="1"/>
  <c r="GR45" i="1"/>
  <c r="GR29" i="1"/>
  <c r="GR42" i="1"/>
  <c r="GR26" i="1"/>
  <c r="GR12" i="1"/>
  <c r="GR43" i="1"/>
  <c r="GR27" i="1"/>
  <c r="GR40" i="1"/>
  <c r="GR24" i="1"/>
  <c r="GR14" i="1"/>
  <c r="GR41" i="1"/>
  <c r="GR25" i="1"/>
  <c r="GR38" i="1"/>
  <c r="GR22" i="1"/>
  <c r="GR16" i="1"/>
  <c r="GR39" i="1"/>
  <c r="GR23" i="1"/>
  <c r="GR36" i="1"/>
  <c r="GR20" i="1"/>
  <c r="GR11" i="1"/>
  <c r="GR35" i="1"/>
  <c r="GR19" i="1"/>
  <c r="GR32" i="1"/>
  <c r="GR17" i="1"/>
  <c r="GH46" i="1"/>
  <c r="GH35" i="1"/>
  <c r="GH33" i="1"/>
  <c r="GH25" i="1"/>
  <c r="GH38" i="1"/>
  <c r="GH27" i="1"/>
  <c r="GH21" i="1"/>
  <c r="GH20" i="1"/>
  <c r="GH47" i="1"/>
  <c r="GH44" i="1"/>
  <c r="GH36" i="1"/>
  <c r="GH13" i="1"/>
  <c r="GH19" i="1"/>
  <c r="GH39" i="1"/>
  <c r="GH43" i="1"/>
  <c r="GH28" i="1"/>
  <c r="GH23" i="1"/>
  <c r="GH16" i="1"/>
  <c r="GH42" i="1"/>
  <c r="GH29" i="1"/>
  <c r="GH31" i="1"/>
  <c r="GH22" i="1"/>
  <c r="GH30" i="1"/>
  <c r="GH37" i="1"/>
  <c r="GH24" i="1"/>
  <c r="GH34" i="1"/>
  <c r="GH26" i="1"/>
  <c r="GH11" i="1"/>
  <c r="FZ39" i="1"/>
  <c r="FZ32" i="1"/>
  <c r="FZ44" i="1"/>
  <c r="FZ33" i="1"/>
  <c r="FZ42" i="1"/>
  <c r="FZ24" i="1"/>
  <c r="FZ25" i="1"/>
  <c r="FZ22" i="1"/>
  <c r="FZ45" i="1"/>
  <c r="FZ35" i="1"/>
  <c r="FZ15" i="1"/>
  <c r="FZ14" i="1"/>
  <c r="FZ37" i="1"/>
  <c r="FZ27" i="1"/>
  <c r="FZ18" i="1"/>
  <c r="FZ43" i="1"/>
  <c r="FZ38" i="1"/>
  <c r="FZ28" i="1"/>
  <c r="FZ21" i="1"/>
  <c r="FZ20" i="1"/>
  <c r="FZ47" i="1"/>
  <c r="FZ29" i="1"/>
  <c r="FZ31" i="1"/>
  <c r="FZ26" i="1"/>
  <c r="FZ16" i="1"/>
  <c r="FZ23" i="1"/>
  <c r="FZ11" i="1"/>
  <c r="FZ13" i="1"/>
  <c r="FZ17" i="1"/>
  <c r="FZ40" i="1"/>
  <c r="FZ12" i="1"/>
  <c r="FZ41" i="1"/>
  <c r="FZ19" i="1"/>
  <c r="FP42" i="1"/>
  <c r="FP45" i="1"/>
  <c r="FP20" i="1"/>
  <c r="FP19" i="1"/>
  <c r="FP11" i="1"/>
  <c r="FP40" i="1"/>
  <c r="FP30" i="1"/>
  <c r="FP12" i="1"/>
  <c r="FP18" i="1"/>
  <c r="FP31" i="1"/>
  <c r="FP33" i="1"/>
  <c r="FP15" i="1"/>
  <c r="FP22" i="1"/>
  <c r="FP23" i="1"/>
  <c r="FP43" i="1"/>
  <c r="FP28" i="1"/>
  <c r="FP13" i="1"/>
  <c r="FP41" i="1"/>
  <c r="FP34" i="1"/>
  <c r="FP38" i="1"/>
  <c r="FP25" i="1"/>
  <c r="FP35" i="1"/>
  <c r="FP47" i="1"/>
  <c r="FP29" i="1"/>
  <c r="FP17" i="1"/>
  <c r="FP37" i="1"/>
  <c r="FP24" i="1"/>
  <c r="FH41" i="1"/>
  <c r="FH31" i="1"/>
  <c r="FH28" i="1"/>
  <c r="FH35" i="1"/>
  <c r="FH32" i="1"/>
  <c r="FH44" i="1"/>
  <c r="FH34" i="1"/>
  <c r="FH17" i="1"/>
  <c r="FH15" i="1"/>
  <c r="FH18" i="1"/>
  <c r="FH47" i="1"/>
  <c r="FH26" i="1"/>
  <c r="FH38" i="1"/>
  <c r="FH16" i="1"/>
  <c r="FH14" i="1"/>
  <c r="FH39" i="1"/>
  <c r="FH43" i="1"/>
  <c r="FH36" i="1"/>
  <c r="FH23" i="1"/>
  <c r="FH11" i="1"/>
  <c r="FH42" i="1"/>
  <c r="FH37" i="1"/>
  <c r="FH25" i="1"/>
  <c r="FH19" i="1"/>
  <c r="FH46" i="1"/>
  <c r="FH30" i="1"/>
  <c r="FH20" i="1"/>
  <c r="FH13" i="1"/>
  <c r="EN26" i="1"/>
  <c r="EN42" i="1"/>
  <c r="EN40" i="1"/>
  <c r="EN24" i="1"/>
  <c r="EN21" i="1"/>
  <c r="EN32" i="1"/>
  <c r="EN34" i="1"/>
  <c r="EN30" i="1"/>
  <c r="EN16" i="1"/>
  <c r="EN12" i="1"/>
  <c r="EN46" i="1"/>
  <c r="EN43" i="1"/>
  <c r="EN22" i="1"/>
  <c r="EN33" i="1"/>
  <c r="EN45" i="1"/>
  <c r="EN41" i="1"/>
  <c r="EN35" i="1"/>
  <c r="EN14" i="1"/>
  <c r="EN25" i="1"/>
  <c r="EN37" i="1"/>
  <c r="EN11" i="1"/>
  <c r="EN44" i="1"/>
  <c r="EN38" i="1"/>
  <c r="EN17" i="1"/>
  <c r="EN29" i="1"/>
  <c r="EN47" i="1"/>
  <c r="EN23" i="1"/>
  <c r="EN19" i="1"/>
  <c r="EN13" i="1"/>
  <c r="EF36" i="1"/>
  <c r="EF31" i="1"/>
  <c r="EF27" i="1"/>
  <c r="EF13" i="1"/>
  <c r="EF47" i="1"/>
  <c r="EF23" i="1"/>
  <c r="EF19" i="1"/>
  <c r="EF28" i="1"/>
  <c r="EF39" i="1"/>
  <c r="EF15" i="1"/>
  <c r="EF46" i="1"/>
  <c r="EF32" i="1"/>
  <c r="EF42" i="1"/>
  <c r="EF40" i="1"/>
  <c r="EF45" i="1"/>
  <c r="EF33" i="1"/>
  <c r="EF21" i="1"/>
  <c r="EF34" i="1"/>
  <c r="EF30" i="1"/>
  <c r="EF24" i="1"/>
  <c r="EF29" i="1"/>
  <c r="EF12" i="1"/>
  <c r="EF35" i="1"/>
  <c r="EF14" i="1"/>
  <c r="EF25" i="1"/>
  <c r="EF38" i="1"/>
  <c r="EF18" i="1"/>
  <c r="DV40" i="1"/>
  <c r="DV38" i="1"/>
  <c r="DV35" i="1"/>
  <c r="DV25" i="1"/>
  <c r="DV36" i="1"/>
  <c r="DV41" i="1"/>
  <c r="DV28" i="1"/>
  <c r="DV30" i="1"/>
  <c r="DV17" i="1"/>
  <c r="DV24" i="1"/>
  <c r="DV33" i="1"/>
  <c r="DV20" i="1"/>
  <c r="DV22" i="1"/>
  <c r="DV32" i="1"/>
  <c r="DV26" i="1"/>
  <c r="DV42" i="1"/>
  <c r="DV12" i="1"/>
  <c r="DV14" i="1"/>
  <c r="DV19" i="1"/>
  <c r="DV11" i="1"/>
  <c r="DV37" i="1"/>
  <c r="DV13" i="1"/>
  <c r="DV15" i="1"/>
  <c r="DV18" i="1"/>
  <c r="DV46" i="1"/>
  <c r="DV44" i="1"/>
  <c r="DV43" i="1"/>
  <c r="DV47" i="1"/>
  <c r="DV27" i="1"/>
  <c r="DV34" i="1"/>
  <c r="DV39" i="1"/>
  <c r="DV45" i="1"/>
  <c r="DV29" i="1"/>
  <c r="DV21" i="1"/>
  <c r="DV23" i="1"/>
  <c r="DN45" i="1"/>
  <c r="DN29" i="1"/>
  <c r="DN31" i="1"/>
  <c r="DN39" i="1"/>
  <c r="DN37" i="1"/>
  <c r="DN21" i="1"/>
  <c r="DN23" i="1"/>
  <c r="DN26" i="1"/>
  <c r="DN46" i="1"/>
  <c r="DN13" i="1"/>
  <c r="DN15" i="1"/>
  <c r="DN32" i="1"/>
  <c r="DN40" i="1"/>
  <c r="DN38" i="1"/>
  <c r="DN47" i="1"/>
  <c r="DN44" i="1"/>
  <c r="DN19" i="1"/>
  <c r="DN42" i="1"/>
  <c r="DN20" i="1"/>
  <c r="DN22" i="1"/>
  <c r="DN17" i="1"/>
  <c r="DN27" i="1"/>
  <c r="DN34" i="1"/>
  <c r="DN12" i="1"/>
  <c r="DN14" i="1"/>
  <c r="DN24" i="1"/>
  <c r="DN11" i="1"/>
  <c r="DN33" i="1"/>
  <c r="DN18" i="1"/>
  <c r="DN43" i="1"/>
  <c r="DN28" i="1"/>
  <c r="DN36" i="1"/>
  <c r="DN30" i="1"/>
  <c r="DN25" i="1"/>
  <c r="DD22" i="1"/>
  <c r="DD42" i="1"/>
  <c r="DD44" i="1"/>
  <c r="DD19" i="1"/>
  <c r="DD12" i="1"/>
  <c r="DD32" i="1"/>
  <c r="DD43" i="1"/>
  <c r="DD37" i="1"/>
  <c r="DD36" i="1"/>
  <c r="DD24" i="1"/>
  <c r="DD34" i="1"/>
  <c r="DD29" i="1"/>
  <c r="DD31" i="1"/>
  <c r="DD16" i="1"/>
  <c r="DD26" i="1"/>
  <c r="DD21" i="1"/>
  <c r="DD30" i="1"/>
  <c r="DD45" i="1"/>
  <c r="DD39" i="1"/>
  <c r="DD18" i="1"/>
  <c r="DD13" i="1"/>
  <c r="DD28" i="1"/>
  <c r="DD47" i="1"/>
  <c r="DD25" i="1"/>
  <c r="DD35" i="1"/>
  <c r="DD14" i="1"/>
  <c r="DD20" i="1"/>
  <c r="CL42" i="1"/>
  <c r="CL25" i="1"/>
  <c r="CL30" i="1"/>
  <c r="CL31" i="1"/>
  <c r="CL47" i="1"/>
  <c r="CL37" i="1"/>
  <c r="CL18" i="1"/>
  <c r="CL11" i="1"/>
  <c r="CB31" i="1"/>
  <c r="CB43" i="1"/>
  <c r="CB16" i="1"/>
  <c r="CB47" i="1"/>
  <c r="CB23" i="1"/>
  <c r="CB36" i="1"/>
  <c r="CB46" i="1"/>
  <c r="CB42" i="1"/>
  <c r="CB15" i="1"/>
  <c r="CB28" i="1"/>
  <c r="CB17" i="1"/>
  <c r="CB44" i="1"/>
  <c r="CB40" i="1"/>
  <c r="CB20" i="1"/>
  <c r="CB37" i="1"/>
  <c r="CB12" i="1"/>
  <c r="CB14" i="1"/>
  <c r="CB38" i="1"/>
  <c r="CB32" i="1"/>
  <c r="CB33" i="1"/>
  <c r="CB26" i="1"/>
  <c r="CB29" i="1"/>
  <c r="CB45" i="1"/>
  <c r="CB27" i="1"/>
  <c r="CB13" i="1"/>
  <c r="CB24" i="1"/>
  <c r="BR45" i="1"/>
  <c r="BR21" i="1"/>
  <c r="BR17" i="1"/>
  <c r="BR24" i="1"/>
  <c r="BR46" i="1"/>
  <c r="BR13" i="1"/>
  <c r="BR34" i="1"/>
  <c r="BR23" i="1"/>
  <c r="BR47" i="1"/>
  <c r="BR43" i="1"/>
  <c r="BR26" i="1"/>
  <c r="BR22" i="1"/>
  <c r="BR42" i="1"/>
  <c r="BR38" i="1"/>
  <c r="BR11" i="1"/>
  <c r="BR40" i="1"/>
  <c r="BR37" i="1"/>
  <c r="BR33" i="1"/>
  <c r="BR19" i="1"/>
  <c r="BR29" i="1"/>
  <c r="BR25" i="1"/>
  <c r="BR16" i="1"/>
  <c r="BR41" i="1"/>
  <c r="BR27" i="1"/>
  <c r="BR31" i="1"/>
  <c r="BR44" i="1"/>
  <c r="BR32" i="1"/>
  <c r="BR20" i="1"/>
  <c r="BR35" i="1"/>
  <c r="BR28" i="1"/>
  <c r="BJ47" i="1"/>
  <c r="BJ35" i="1"/>
  <c r="BJ36" i="1"/>
  <c r="BJ24" i="1"/>
  <c r="BJ38" i="1"/>
  <c r="BJ23" i="1"/>
  <c r="BJ43" i="1"/>
  <c r="BJ22" i="1"/>
  <c r="BJ11" i="1"/>
  <c r="BJ32" i="1"/>
  <c r="BJ40" i="1"/>
  <c r="BJ14" i="1"/>
  <c r="BJ26" i="1"/>
  <c r="BJ19" i="1"/>
  <c r="BJ44" i="1"/>
  <c r="BJ18" i="1"/>
  <c r="BJ15" i="1"/>
  <c r="AZ11" i="1"/>
  <c r="AZ46" i="1"/>
  <c r="AZ21" i="1"/>
  <c r="AZ33" i="1"/>
  <c r="AZ38" i="1"/>
  <c r="AZ13" i="1"/>
  <c r="AZ25" i="1"/>
  <c r="AZ15" i="1"/>
  <c r="AZ30" i="1"/>
  <c r="AZ44" i="1"/>
  <c r="AZ17" i="1"/>
  <c r="AZ23" i="1"/>
  <c r="AZ35" i="1"/>
  <c r="AZ18" i="1"/>
  <c r="AZ22" i="1"/>
  <c r="AZ36" i="1"/>
  <c r="AZ40" i="1"/>
  <c r="AZ43" i="1"/>
  <c r="AZ34" i="1"/>
  <c r="AZ39" i="1"/>
  <c r="AZ14" i="1"/>
  <c r="AZ28" i="1"/>
  <c r="AZ32" i="1"/>
  <c r="AZ37" i="1"/>
  <c r="AZ12" i="1"/>
  <c r="AZ16" i="1"/>
  <c r="AZ31" i="1"/>
  <c r="AR18" i="1"/>
  <c r="AR28" i="1"/>
  <c r="AR27" i="1"/>
  <c r="AR42" i="1"/>
  <c r="AR16" i="1"/>
  <c r="AR19" i="1"/>
  <c r="AR24" i="1"/>
  <c r="AR23" i="1"/>
  <c r="AR20" i="1"/>
  <c r="AR45" i="1"/>
  <c r="AR21" i="1"/>
  <c r="AR47" i="1"/>
  <c r="AR41" i="1"/>
  <c r="AR26" i="1"/>
  <c r="AR38" i="1"/>
  <c r="AR14" i="1"/>
  <c r="AR44" i="1"/>
  <c r="AR43" i="1"/>
  <c r="AR37" i="1"/>
  <c r="AR12" i="1"/>
  <c r="AR11" i="1"/>
  <c r="AR36" i="1"/>
  <c r="AR35" i="1"/>
  <c r="X18" i="1"/>
  <c r="X20" i="1"/>
  <c r="X41" i="1"/>
  <c r="X31" i="1"/>
  <c r="X30" i="1"/>
  <c r="X43" i="1"/>
  <c r="X33" i="1"/>
  <c r="X23" i="1"/>
  <c r="X22" i="1"/>
  <c r="X35" i="1"/>
  <c r="X25" i="1"/>
  <c r="X45" i="1"/>
  <c r="X27" i="1"/>
  <c r="X40" i="1"/>
  <c r="X37" i="1"/>
  <c r="X19" i="1"/>
  <c r="X32" i="1"/>
  <c r="X29" i="1"/>
  <c r="X36" i="1"/>
  <c r="X34" i="1"/>
  <c r="X47" i="1"/>
  <c r="X38" i="1"/>
  <c r="KU44" i="1"/>
  <c r="KU41" i="1"/>
  <c r="KU46" i="1"/>
  <c r="JS19" i="1"/>
  <c r="JS29" i="1"/>
  <c r="JS18" i="1"/>
  <c r="JK38" i="1"/>
  <c r="JK34" i="1"/>
  <c r="JK31" i="1"/>
  <c r="JK32" i="1"/>
  <c r="JA41" i="1"/>
  <c r="JA29" i="1"/>
  <c r="JA12" i="1"/>
  <c r="JA35" i="1"/>
  <c r="JA27" i="1"/>
  <c r="IS17" i="1"/>
  <c r="IS16" i="1"/>
  <c r="IS46" i="1"/>
  <c r="IS36" i="1"/>
  <c r="HY45" i="1"/>
  <c r="HY26" i="1"/>
  <c r="HY18" i="1"/>
  <c r="HY24" i="1"/>
  <c r="HY19" i="1"/>
  <c r="HY22" i="1"/>
  <c r="HH42" i="1"/>
  <c r="HH36" i="1"/>
  <c r="HH18" i="1"/>
  <c r="FO38" i="1"/>
  <c r="FO42" i="1"/>
  <c r="FO35" i="1"/>
  <c r="DK33" i="1"/>
  <c r="DK26" i="1"/>
  <c r="DK30" i="1"/>
  <c r="CK46" i="1"/>
  <c r="CK12" i="1"/>
  <c r="O12" i="1"/>
  <c r="O35" i="1"/>
  <c r="O29" i="1"/>
  <c r="O46" i="1"/>
  <c r="O28" i="1"/>
  <c r="O36" i="1"/>
  <c r="O44" i="1"/>
  <c r="O43" i="1"/>
  <c r="O34" i="1"/>
  <c r="O39" i="1"/>
  <c r="O38" i="1"/>
  <c r="O37" i="1"/>
  <c r="O47" i="1"/>
  <c r="CV32" i="1"/>
  <c r="EZ30" i="1"/>
  <c r="GB44" i="1"/>
  <c r="DX23" i="1"/>
  <c r="R28" i="1"/>
  <c r="ER12" i="1"/>
  <c r="AT15" i="1"/>
  <c r="DP17" i="1"/>
  <c r="AJ27" i="1"/>
  <c r="GT12" i="1"/>
  <c r="AJ17" i="1"/>
  <c r="AT12" i="1"/>
  <c r="GT27" i="1"/>
  <c r="AB42" i="1"/>
  <c r="GL24" i="1"/>
  <c r="CD16" i="1"/>
  <c r="AB21" i="1"/>
  <c r="GL37" i="1"/>
  <c r="EH26" i="1"/>
  <c r="CD42" i="1"/>
  <c r="KX48" i="1" a="1"/>
  <c r="KX48" i="1" s="1"/>
  <c r="O48" i="2" s="1"/>
  <c r="KX38" i="1"/>
  <c r="KX29" i="1"/>
  <c r="KX17" i="1"/>
  <c r="KX14" i="1"/>
  <c r="KX34" i="1"/>
  <c r="KX25" i="1"/>
  <c r="KX28" i="1"/>
  <c r="KX12" i="1"/>
  <c r="KX47" i="1"/>
  <c r="KX44" i="1"/>
  <c r="KX26" i="1"/>
  <c r="KX20" i="1"/>
  <c r="KX37" i="1"/>
  <c r="KX43" i="1"/>
  <c r="KX40" i="1"/>
  <c r="KX19" i="1"/>
  <c r="KX32" i="1"/>
  <c r="KX27" i="1"/>
  <c r="KX39" i="1"/>
  <c r="KX36" i="1"/>
  <c r="KX23" i="1"/>
  <c r="KX22" i="1"/>
  <c r="KX16" i="1"/>
  <c r="KX35" i="1"/>
  <c r="KX45" i="1"/>
  <c r="KX31" i="1"/>
  <c r="KX15" i="1"/>
  <c r="KX24" i="1"/>
  <c r="KX46" i="1"/>
  <c r="KX41" i="1"/>
  <c r="KX30" i="1"/>
  <c r="KX18" i="1"/>
  <c r="KX42" i="1"/>
  <c r="KX33" i="1"/>
  <c r="KX13" i="1"/>
  <c r="KX21" i="1"/>
  <c r="IV29" i="1"/>
  <c r="IV39" i="1"/>
  <c r="IV24" i="1"/>
  <c r="IV19" i="1"/>
  <c r="HK33" i="1"/>
  <c r="HK23" i="1"/>
  <c r="HK18" i="1"/>
  <c r="HK44" i="1"/>
  <c r="FJ45" i="1"/>
  <c r="FJ32" i="1"/>
  <c r="FJ15" i="1"/>
  <c r="FJ22" i="1"/>
  <c r="FJ16" i="1"/>
  <c r="FJ40" i="1"/>
  <c r="FJ24" i="1"/>
  <c r="FJ18" i="1"/>
  <c r="FJ14" i="1"/>
  <c r="FJ11" i="1"/>
  <c r="FJ46" i="1"/>
  <c r="FJ35" i="1"/>
  <c r="FJ34" i="1"/>
  <c r="FJ17" i="1"/>
  <c r="FJ38" i="1"/>
  <c r="FJ27" i="1"/>
  <c r="FJ26" i="1"/>
  <c r="FJ23" i="1"/>
  <c r="FJ37" i="1"/>
  <c r="FJ36" i="1"/>
  <c r="FJ21" i="1"/>
  <c r="FJ12" i="1"/>
  <c r="FJ47" i="1"/>
  <c r="FJ29" i="1"/>
  <c r="FJ28" i="1"/>
  <c r="FJ13" i="1"/>
  <c r="FJ20" i="1"/>
  <c r="FJ39" i="1"/>
  <c r="FJ44" i="1"/>
  <c r="FJ31" i="1"/>
  <c r="FJ41" i="1"/>
  <c r="FJ19" i="1"/>
  <c r="FJ43" i="1"/>
  <c r="FJ42" i="1"/>
  <c r="FJ25" i="1"/>
  <c r="FJ30" i="1"/>
  <c r="FJ33" i="1"/>
  <c r="DF41" i="1"/>
  <c r="DF43" i="1"/>
  <c r="DF37" i="1"/>
  <c r="DF25" i="1"/>
  <c r="DF14" i="1"/>
  <c r="DF42" i="1"/>
  <c r="DF35" i="1"/>
  <c r="DF29" i="1"/>
  <c r="DF24" i="1"/>
  <c r="DF44" i="1"/>
  <c r="DF27" i="1"/>
  <c r="DF21" i="1"/>
  <c r="DF22" i="1"/>
  <c r="DF46" i="1"/>
  <c r="DF19" i="1"/>
  <c r="DF13" i="1"/>
  <c r="DF30" i="1"/>
  <c r="DF45" i="1"/>
  <c r="DF36" i="1"/>
  <c r="DF31" i="1"/>
  <c r="DF17" i="1"/>
  <c r="DF47" i="1"/>
  <c r="DF34" i="1"/>
  <c r="DF28" i="1"/>
  <c r="DF23" i="1"/>
  <c r="DF16" i="1"/>
  <c r="DF39" i="1"/>
  <c r="DF26" i="1"/>
  <c r="DF20" i="1"/>
  <c r="DF15" i="1"/>
  <c r="DF33" i="1"/>
  <c r="DF40" i="1"/>
  <c r="DF12" i="1"/>
  <c r="DF18" i="1"/>
  <c r="DF38" i="1"/>
  <c r="DF32" i="1"/>
  <c r="DF11" i="1"/>
  <c r="BB43" i="1"/>
  <c r="BB30" i="1"/>
  <c r="BB32" i="1"/>
  <c r="BB19" i="1"/>
  <c r="BB36" i="1"/>
  <c r="BB41" i="1"/>
  <c r="BB20" i="1"/>
  <c r="BB16" i="1"/>
  <c r="BB18" i="1"/>
  <c r="BB31" i="1"/>
  <c r="BB37" i="1"/>
  <c r="BB33" i="1"/>
  <c r="BB39" i="1"/>
  <c r="BB29" i="1"/>
  <c r="BB25" i="1"/>
  <c r="BB12" i="1"/>
  <c r="BB45" i="1"/>
  <c r="BB21" i="1"/>
  <c r="BB17" i="1"/>
  <c r="BB35" i="1"/>
  <c r="BB46" i="1"/>
  <c r="BB13" i="1"/>
  <c r="BB34" i="1"/>
  <c r="BB28" i="1"/>
  <c r="BB15" i="1"/>
  <c r="BB22" i="1"/>
  <c r="BB47" i="1"/>
  <c r="BB44" i="1"/>
  <c r="BB26" i="1"/>
  <c r="BB27" i="1"/>
  <c r="BB38" i="1"/>
  <c r="BB42" i="1"/>
  <c r="BB40" i="1"/>
  <c r="BB11" i="1"/>
  <c r="BB24" i="1"/>
  <c r="BB14" i="1"/>
  <c r="BB23" i="1"/>
  <c r="R13" i="1"/>
  <c r="AJ34" i="1"/>
  <c r="AJ38" i="1"/>
  <c r="GT24" i="1"/>
  <c r="GT35" i="1"/>
  <c r="EH35" i="1"/>
  <c r="BV24" i="1"/>
  <c r="ER46" i="1"/>
  <c r="CV29" i="1"/>
  <c r="EZ22" i="1"/>
  <c r="EZ38" i="1"/>
  <c r="GB19" i="1"/>
  <c r="DX13" i="1"/>
  <c r="DX30" i="1"/>
  <c r="DP39" i="1"/>
  <c r="BS25" i="1"/>
  <c r="BS37" i="1"/>
  <c r="BS45" i="1"/>
  <c r="BS19" i="1"/>
  <c r="BS15" i="1"/>
  <c r="BS29" i="1"/>
  <c r="BS34" i="1"/>
  <c r="BS16" i="1"/>
  <c r="BS38" i="1"/>
  <c r="BS26" i="1"/>
  <c r="BS13" i="1"/>
  <c r="BS30" i="1"/>
  <c r="BS18" i="1"/>
  <c r="BS32" i="1"/>
  <c r="BS12" i="1"/>
  <c r="BS46" i="1"/>
  <c r="BS22" i="1"/>
  <c r="BS35" i="1"/>
  <c r="BS40" i="1"/>
  <c r="BS33" i="1"/>
  <c r="BS23" i="1"/>
  <c r="BS47" i="1"/>
  <c r="BS14" i="1"/>
  <c r="BS27" i="1"/>
  <c r="BS28" i="1"/>
  <c r="BS24" i="1"/>
  <c r="BS43" i="1"/>
  <c r="BS39" i="1"/>
  <c r="BS36" i="1"/>
  <c r="BS21" i="1"/>
  <c r="BS42" i="1"/>
  <c r="BS31" i="1"/>
  <c r="BS20" i="1"/>
  <c r="BS44" i="1"/>
  <c r="BS11" i="1"/>
  <c r="KF47" i="1"/>
  <c r="KF34" i="1"/>
  <c r="KF31" i="1"/>
  <c r="KF38" i="1"/>
  <c r="KF17" i="1"/>
  <c r="KF43" i="1"/>
  <c r="KF42" i="1"/>
  <c r="KF22" i="1"/>
  <c r="KF33" i="1"/>
  <c r="KF39" i="1"/>
  <c r="KF30" i="1"/>
  <c r="KF18" i="1"/>
  <c r="KF21" i="1"/>
  <c r="KF35" i="1"/>
  <c r="KF26" i="1"/>
  <c r="KF25" i="1"/>
  <c r="KF19" i="1"/>
  <c r="KF45" i="1"/>
  <c r="KF27" i="1"/>
  <c r="KF23" i="1"/>
  <c r="KF14" i="1"/>
  <c r="KF44" i="1"/>
  <c r="KF41" i="1"/>
  <c r="KF20" i="1"/>
  <c r="KF12" i="1"/>
  <c r="KF13" i="1"/>
  <c r="KF40" i="1"/>
  <c r="KF37" i="1"/>
  <c r="KF32" i="1"/>
  <c r="KF15" i="1"/>
  <c r="KF16" i="1"/>
  <c r="KF29" i="1"/>
  <c r="KF11" i="1"/>
  <c r="KF36" i="1"/>
  <c r="KF46" i="1"/>
  <c r="KF24" i="1"/>
  <c r="ID44" i="1"/>
  <c r="ID19" i="1"/>
  <c r="ID37" i="1"/>
  <c r="ID35" i="1"/>
  <c r="GB35" i="1"/>
  <c r="GB29" i="1"/>
  <c r="GB47" i="1"/>
  <c r="GB41" i="1"/>
  <c r="GB45" i="1"/>
  <c r="GB27" i="1"/>
  <c r="GB28" i="1"/>
  <c r="GB42" i="1"/>
  <c r="GB22" i="1"/>
  <c r="GB37" i="1"/>
  <c r="GB30" i="1"/>
  <c r="GB21" i="1"/>
  <c r="GB32" i="1"/>
  <c r="GB17" i="1"/>
  <c r="GB43" i="1"/>
  <c r="GB25" i="1"/>
  <c r="GB36" i="1"/>
  <c r="GB12" i="1"/>
  <c r="GB18" i="1"/>
  <c r="GB46" i="1"/>
  <c r="GB34" i="1"/>
  <c r="GB23" i="1"/>
  <c r="GB31" i="1"/>
  <c r="GB11" i="1"/>
  <c r="EH11" i="1"/>
  <c r="EH45" i="1"/>
  <c r="EH24" i="1"/>
  <c r="EH32" i="1"/>
  <c r="EH40" i="1"/>
  <c r="EH20" i="1"/>
  <c r="EH37" i="1"/>
  <c r="EH16" i="1"/>
  <c r="EH27" i="1"/>
  <c r="EH28" i="1"/>
  <c r="EH12" i="1"/>
  <c r="EH46" i="1"/>
  <c r="EH43" i="1"/>
  <c r="EH19" i="1"/>
  <c r="EH15" i="1"/>
  <c r="EH41" i="1"/>
  <c r="EH17" i="1"/>
  <c r="EH21" i="1"/>
  <c r="EH23" i="1"/>
  <c r="EH33" i="1"/>
  <c r="EH47" i="1"/>
  <c r="EH13" i="1"/>
  <c r="EH14" i="1"/>
  <c r="CD47" i="1"/>
  <c r="CD36" i="1"/>
  <c r="CD27" i="1"/>
  <c r="CD11" i="1"/>
  <c r="CD20" i="1"/>
  <c r="CD40" i="1"/>
  <c r="CD21" i="1"/>
  <c r="CD12" i="1"/>
  <c r="CD32" i="1"/>
  <c r="CD38" i="1"/>
  <c r="CD35" i="1"/>
  <c r="CD13" i="1"/>
  <c r="CD41" i="1"/>
  <c r="CD33" i="1"/>
  <c r="CD30" i="1"/>
  <c r="CD31" i="1"/>
  <c r="CD43" i="1"/>
  <c r="CD17" i="1"/>
  <c r="CD39" i="1"/>
  <c r="CD23" i="1"/>
  <c r="CD26" i="1"/>
  <c r="CD44" i="1"/>
  <c r="CD34" i="1"/>
  <c r="CD28" i="1"/>
  <c r="CD14" i="1"/>
  <c r="AB13" i="1"/>
  <c r="AB32" i="1"/>
  <c r="AB24" i="1"/>
  <c r="AB11" i="1"/>
  <c r="AB23" i="1"/>
  <c r="AB45" i="1"/>
  <c r="AB31" i="1"/>
  <c r="AB22" i="1"/>
  <c r="AB47" i="1"/>
  <c r="AB41" i="1"/>
  <c r="AB30" i="1"/>
  <c r="AB46" i="1"/>
  <c r="AB43" i="1"/>
  <c r="AB44" i="1"/>
  <c r="AB36" i="1"/>
  <c r="AB28" i="1"/>
  <c r="AB38" i="1"/>
  <c r="AB20" i="1"/>
  <c r="AB40" i="1"/>
  <c r="AB35" i="1"/>
  <c r="AB27" i="1"/>
  <c r="AB26" i="1"/>
  <c r="AB16" i="1"/>
  <c r="AB14" i="1"/>
  <c r="EZ43" i="1"/>
  <c r="DX31" i="1"/>
  <c r="AJ35" i="1"/>
  <c r="GT26" i="1"/>
  <c r="ER36" i="1"/>
  <c r="ER30" i="1"/>
  <c r="CV43" i="1"/>
  <c r="EZ23" i="1"/>
  <c r="EZ40" i="1"/>
  <c r="GB16" i="1"/>
  <c r="DX26" i="1"/>
  <c r="K14" i="1"/>
  <c r="K42" i="1"/>
  <c r="KP24" i="1"/>
  <c r="KP43" i="1"/>
  <c r="KP40" i="1"/>
  <c r="KP30" i="1"/>
  <c r="KP16" i="1"/>
  <c r="KP12" i="1"/>
  <c r="KP39" i="1"/>
  <c r="KP36" i="1"/>
  <c r="KP23" i="1"/>
  <c r="KP15" i="1"/>
  <c r="KP31" i="1"/>
  <c r="KP35" i="1"/>
  <c r="KP45" i="1"/>
  <c r="KP27" i="1"/>
  <c r="KP32" i="1"/>
  <c r="KP46" i="1"/>
  <c r="KP33" i="1"/>
  <c r="KP26" i="1"/>
  <c r="KP20" i="1"/>
  <c r="KP11" i="1"/>
  <c r="KP42" i="1"/>
  <c r="KP29" i="1"/>
  <c r="KP21" i="1"/>
  <c r="KP13" i="1"/>
  <c r="KP38" i="1"/>
  <c r="KP25" i="1"/>
  <c r="KP17" i="1"/>
  <c r="KP28" i="1"/>
  <c r="KP34" i="1"/>
  <c r="KP41" i="1"/>
  <c r="KP19" i="1"/>
  <c r="KP22" i="1"/>
  <c r="KP37" i="1"/>
  <c r="KP18" i="1"/>
  <c r="KP14" i="1"/>
  <c r="KP47" i="1"/>
  <c r="IL19" i="1"/>
  <c r="IL32" i="1"/>
  <c r="IL23" i="1"/>
  <c r="IL46" i="1"/>
  <c r="GL11" i="1"/>
  <c r="GL33" i="1"/>
  <c r="GL46" i="1"/>
  <c r="GL30" i="1"/>
  <c r="GL15" i="1"/>
  <c r="GL47" i="1"/>
  <c r="GL31" i="1"/>
  <c r="GL44" i="1"/>
  <c r="GL28" i="1"/>
  <c r="GL13" i="1"/>
  <c r="GL45" i="1"/>
  <c r="GL29" i="1"/>
  <c r="GL42" i="1"/>
  <c r="GL26" i="1"/>
  <c r="GL16" i="1"/>
  <c r="GL41" i="1"/>
  <c r="GL25" i="1"/>
  <c r="GL38" i="1"/>
  <c r="GL22" i="1"/>
  <c r="GL12" i="1"/>
  <c r="GL39" i="1"/>
  <c r="GL23" i="1"/>
  <c r="GL36" i="1"/>
  <c r="GL20" i="1"/>
  <c r="DX35" i="1"/>
  <c r="DX14" i="1"/>
  <c r="DX24" i="1"/>
  <c r="DX12" i="1"/>
  <c r="DX11" i="1"/>
  <c r="DX41" i="1"/>
  <c r="DX47" i="1"/>
  <c r="DX15" i="1"/>
  <c r="DX27" i="1"/>
  <c r="DX28" i="1"/>
  <c r="DX39" i="1"/>
  <c r="DX46" i="1"/>
  <c r="DX19" i="1"/>
  <c r="DX38" i="1"/>
  <c r="DX40" i="1"/>
  <c r="DX37" i="1"/>
  <c r="DX21" i="1"/>
  <c r="DX42" i="1"/>
  <c r="DX34" i="1"/>
  <c r="DX22" i="1"/>
  <c r="DX16" i="1"/>
  <c r="DX29" i="1"/>
  <c r="DX43" i="1"/>
  <c r="DX33" i="1"/>
  <c r="DX25" i="1"/>
  <c r="DX20" i="1"/>
  <c r="BL31" i="1"/>
  <c r="BL36" i="1"/>
  <c r="BL41" i="1"/>
  <c r="BL33" i="1"/>
  <c r="BL47" i="1"/>
  <c r="BL23" i="1"/>
  <c r="BL28" i="1"/>
  <c r="BL29" i="1"/>
  <c r="BL16" i="1"/>
  <c r="BL42" i="1"/>
  <c r="BL15" i="1"/>
  <c r="BL20" i="1"/>
  <c r="BL22" i="1"/>
  <c r="BL11" i="1"/>
  <c r="BL44" i="1"/>
  <c r="BL40" i="1"/>
  <c r="BL43" i="1"/>
  <c r="BL21" i="1"/>
  <c r="BL38" i="1"/>
  <c r="BL32" i="1"/>
  <c r="BL34" i="1"/>
  <c r="BL17" i="1"/>
  <c r="BL13" i="1"/>
  <c r="BL30" i="1"/>
  <c r="BL35" i="1"/>
  <c r="BL26" i="1"/>
  <c r="BL12" i="1"/>
  <c r="BL46" i="1"/>
  <c r="BL27" i="1"/>
  <c r="BL25" i="1"/>
  <c r="BL45" i="1"/>
  <c r="BL39" i="1"/>
  <c r="BL19" i="1"/>
  <c r="BL14" i="1"/>
  <c r="BL24" i="1"/>
  <c r="BL37" i="1"/>
  <c r="R14" i="1"/>
  <c r="AJ21" i="1"/>
  <c r="GT29" i="1"/>
  <c r="GL43" i="1"/>
  <c r="EH39" i="1"/>
  <c r="BV46" i="1"/>
  <c r="CV21" i="1"/>
  <c r="GB38" i="1"/>
  <c r="AB29" i="1"/>
  <c r="GT43" i="1"/>
  <c r="EH30" i="1"/>
  <c r="CD29" i="1"/>
  <c r="BV12" i="1"/>
  <c r="AJ15" i="1"/>
  <c r="AB12" i="1"/>
  <c r="AB33" i="1"/>
  <c r="GT32" i="1"/>
  <c r="GT45" i="1"/>
  <c r="GL19" i="1"/>
  <c r="EH22" i="1"/>
  <c r="EH38" i="1"/>
  <c r="CD37" i="1"/>
  <c r="ER14" i="1"/>
  <c r="ER37" i="1"/>
  <c r="CV35" i="1"/>
  <c r="EZ19" i="1"/>
  <c r="EZ42" i="1"/>
  <c r="BS41" i="1"/>
  <c r="GB13" i="1"/>
  <c r="DX18" i="1"/>
  <c r="DX44" i="1"/>
  <c r="GI34" i="1"/>
  <c r="GI32" i="1"/>
  <c r="GI47" i="1"/>
  <c r="GI31" i="1"/>
  <c r="GI15" i="1"/>
  <c r="JX15" i="1"/>
  <c r="JX35" i="1"/>
  <c r="JX38" i="1"/>
  <c r="JX32" i="1"/>
  <c r="JX33" i="1"/>
  <c r="JX45" i="1"/>
  <c r="JX31" i="1"/>
  <c r="JX21" i="1"/>
  <c r="JX17" i="1"/>
  <c r="JX44" i="1"/>
  <c r="JX41" i="1"/>
  <c r="JX20" i="1"/>
  <c r="JX25" i="1"/>
  <c r="JX16" i="1"/>
  <c r="JX40" i="1"/>
  <c r="JX37" i="1"/>
  <c r="JX28" i="1"/>
  <c r="JX19" i="1"/>
  <c r="JX14" i="1"/>
  <c r="JX36" i="1"/>
  <c r="JX46" i="1"/>
  <c r="JX27" i="1"/>
  <c r="JX12" i="1"/>
  <c r="JX13" i="1"/>
  <c r="JX47" i="1"/>
  <c r="JX30" i="1"/>
  <c r="JX22" i="1"/>
  <c r="JX24" i="1"/>
  <c r="JX43" i="1"/>
  <c r="JX26" i="1"/>
  <c r="JX18" i="1"/>
  <c r="JX23" i="1"/>
  <c r="JX11" i="1"/>
  <c r="JX39" i="1"/>
  <c r="JX42" i="1"/>
  <c r="JX29" i="1"/>
  <c r="JX34" i="1"/>
  <c r="FR46" i="1"/>
  <c r="FR36" i="1"/>
  <c r="FR30" i="1"/>
  <c r="FR25" i="1"/>
  <c r="FR38" i="1"/>
  <c r="FR28" i="1"/>
  <c r="FR21" i="1"/>
  <c r="FR34" i="1"/>
  <c r="FR47" i="1"/>
  <c r="FR41" i="1"/>
  <c r="FR44" i="1"/>
  <c r="FR13" i="1"/>
  <c r="FR12" i="1"/>
  <c r="FR48" i="1" s="1" a="1"/>
  <c r="FR48" i="1" s="1"/>
  <c r="N39" i="2" s="1"/>
  <c r="FR39" i="1"/>
  <c r="FR29" i="1"/>
  <c r="FR43" i="1"/>
  <c r="FR22" i="1"/>
  <c r="FR23" i="1"/>
  <c r="FR42" i="1"/>
  <c r="FR32" i="1"/>
  <c r="FR31" i="1"/>
  <c r="FR14" i="1"/>
  <c r="FR19" i="1"/>
  <c r="FR45" i="1"/>
  <c r="FR24" i="1"/>
  <c r="FR33" i="1"/>
  <c r="FR26" i="1"/>
  <c r="FR20" i="1"/>
  <c r="FR37" i="1"/>
  <c r="FR35" i="1"/>
  <c r="FR15" i="1"/>
  <c r="FR17" i="1"/>
  <c r="FR11" i="1"/>
  <c r="FR27" i="1"/>
  <c r="FR18" i="1"/>
  <c r="FR16" i="1"/>
  <c r="DP42" i="1"/>
  <c r="DP40" i="1"/>
  <c r="DP38" i="1"/>
  <c r="DP27" i="1"/>
  <c r="DP12" i="1"/>
  <c r="DP34" i="1"/>
  <c r="DP45" i="1"/>
  <c r="DP32" i="1"/>
  <c r="DP19" i="1"/>
  <c r="DP43" i="1"/>
  <c r="DP30" i="1"/>
  <c r="DP24" i="1"/>
  <c r="DP41" i="1"/>
  <c r="DP22" i="1"/>
  <c r="DP46" i="1"/>
  <c r="DP29" i="1"/>
  <c r="DP14" i="1"/>
  <c r="DP37" i="1"/>
  <c r="DP20" i="1"/>
  <c r="DP35" i="1"/>
  <c r="DP31" i="1"/>
  <c r="DP26" i="1"/>
  <c r="DP11" i="1"/>
  <c r="DP23" i="1"/>
  <c r="DP44" i="1"/>
  <c r="DP15" i="1"/>
  <c r="DP28" i="1"/>
  <c r="DP36" i="1"/>
  <c r="DP16" i="1"/>
  <c r="DP33" i="1"/>
  <c r="BV28" i="1"/>
  <c r="BV39" i="1"/>
  <c r="BV19" i="1"/>
  <c r="BV11" i="1"/>
  <c r="BV15" i="1"/>
  <c r="BV45" i="1"/>
  <c r="BV18" i="1"/>
  <c r="BV36" i="1"/>
  <c r="BV16" i="1"/>
  <c r="BV14" i="1"/>
  <c r="BV42" i="1"/>
  <c r="BV25" i="1"/>
  <c r="BV30" i="1"/>
  <c r="BV35" i="1"/>
  <c r="BV20" i="1"/>
  <c r="BV43" i="1"/>
  <c r="BV17" i="1"/>
  <c r="BV22" i="1"/>
  <c r="BV13" i="1"/>
  <c r="BV44" i="1"/>
  <c r="BV34" i="1"/>
  <c r="BV31" i="1"/>
  <c r="BV40" i="1"/>
  <c r="BV29" i="1"/>
  <c r="BV27" i="1"/>
  <c r="BV32" i="1"/>
  <c r="BV21" i="1"/>
  <c r="BV26" i="1"/>
  <c r="R11" i="1"/>
  <c r="R46" i="1"/>
  <c r="R35" i="1"/>
  <c r="R45" i="1"/>
  <c r="R37" i="1"/>
  <c r="R42" i="1"/>
  <c r="R36" i="1"/>
  <c r="R30" i="1"/>
  <c r="R18" i="1"/>
  <c r="R38" i="1"/>
  <c r="R41" i="1"/>
  <c r="R31" i="1"/>
  <c r="R19" i="1"/>
  <c r="R44" i="1"/>
  <c r="R20" i="1"/>
  <c r="R34" i="1"/>
  <c r="R33" i="1"/>
  <c r="R26" i="1"/>
  <c r="R32" i="1"/>
  <c r="R27" i="1"/>
  <c r="R43" i="1"/>
  <c r="R17" i="1"/>
  <c r="R40" i="1"/>
  <c r="R47" i="1"/>
  <c r="R16" i="1"/>
  <c r="R23" i="1"/>
  <c r="R29" i="1"/>
  <c r="R24" i="1"/>
  <c r="GT17" i="1"/>
  <c r="GL32" i="1"/>
  <c r="EH25" i="1"/>
  <c r="CD19" i="1"/>
  <c r="ER17" i="1"/>
  <c r="AB25" i="1"/>
  <c r="GL40" i="1"/>
  <c r="EH42" i="1"/>
  <c r="R15" i="1"/>
  <c r="R39" i="1"/>
  <c r="AB39" i="1"/>
  <c r="AB34" i="1"/>
  <c r="GT40" i="1"/>
  <c r="GL14" i="1"/>
  <c r="GL21" i="1"/>
  <c r="EH31" i="1"/>
  <c r="EH36" i="1"/>
  <c r="CD15" i="1"/>
  <c r="CD25" i="1"/>
  <c r="BV47" i="1"/>
  <c r="ER18" i="1"/>
  <c r="ER43" i="1"/>
  <c r="CV14" i="1"/>
  <c r="EZ35" i="1"/>
  <c r="GB39" i="1"/>
  <c r="DX45" i="1"/>
  <c r="DP18" i="1"/>
  <c r="EB46" i="1"/>
  <c r="EB36" i="1"/>
  <c r="EB20" i="1"/>
  <c r="EB25" i="1"/>
  <c r="EB45" i="1"/>
  <c r="EB38" i="1"/>
  <c r="EB26" i="1"/>
  <c r="EB12" i="1"/>
  <c r="EB16" i="1"/>
  <c r="EB34" i="1"/>
  <c r="EB47" i="1"/>
  <c r="EB18" i="1"/>
  <c r="EB29" i="1"/>
  <c r="EB33" i="1"/>
  <c r="EB14" i="1"/>
  <c r="EB39" i="1"/>
  <c r="EB37" i="1"/>
  <c r="EB21" i="1"/>
  <c r="EB42" i="1"/>
  <c r="EB32" i="1"/>
  <c r="EB40" i="1"/>
  <c r="EB27" i="1"/>
  <c r="EB13" i="1"/>
  <c r="EB22" i="1"/>
  <c r="EB11" i="1"/>
  <c r="EB43" i="1"/>
  <c r="EB19" i="1"/>
  <c r="EB31" i="1"/>
  <c r="EB24" i="1"/>
  <c r="EB35" i="1"/>
  <c r="EB41" i="1"/>
  <c r="EB23" i="1"/>
  <c r="EB30" i="1"/>
  <c r="EB44" i="1"/>
  <c r="EB28" i="1"/>
  <c r="EB15" i="1"/>
  <c r="EB17" i="1"/>
  <c r="JD42" i="1"/>
  <c r="JD35" i="1"/>
  <c r="JD36" i="1"/>
  <c r="JD14" i="1"/>
  <c r="JD23" i="1"/>
  <c r="JD38" i="1"/>
  <c r="JD44" i="1"/>
  <c r="JD30" i="1"/>
  <c r="JD13" i="1"/>
  <c r="JD19" i="1"/>
  <c r="JD45" i="1"/>
  <c r="JD40" i="1"/>
  <c r="JD29" i="1"/>
  <c r="JD26" i="1"/>
  <c r="JD27" i="1"/>
  <c r="JD41" i="1"/>
  <c r="JD32" i="1"/>
  <c r="JD20" i="1"/>
  <c r="JD17" i="1"/>
  <c r="JD11" i="1"/>
  <c r="JD37" i="1"/>
  <c r="JD28" i="1"/>
  <c r="JD24" i="1"/>
  <c r="JD15" i="1"/>
  <c r="JD47" i="1"/>
  <c r="JD33" i="1"/>
  <c r="JD21" i="1"/>
  <c r="JD31" i="1"/>
  <c r="JD43" i="1"/>
  <c r="JD25" i="1"/>
  <c r="JD16" i="1"/>
  <c r="JD18" i="1"/>
  <c r="JD46" i="1"/>
  <c r="JD39" i="1"/>
  <c r="JD22" i="1"/>
  <c r="JD34" i="1"/>
  <c r="JD12" i="1"/>
  <c r="HD12" i="1"/>
  <c r="HD43" i="1"/>
  <c r="HD30" i="1"/>
  <c r="HD14" i="1"/>
  <c r="HD18" i="1"/>
  <c r="EZ31" i="1"/>
  <c r="EZ33" i="1"/>
  <c r="EZ25" i="1"/>
  <c r="EZ13" i="1"/>
  <c r="EZ34" i="1"/>
  <c r="EZ27" i="1"/>
  <c r="EZ16" i="1"/>
  <c r="EZ28" i="1"/>
  <c r="EZ41" i="1"/>
  <c r="EZ26" i="1"/>
  <c r="EZ17" i="1"/>
  <c r="EZ24" i="1"/>
  <c r="EZ32" i="1"/>
  <c r="EZ47" i="1"/>
  <c r="EZ37" i="1"/>
  <c r="EZ12" i="1"/>
  <c r="EZ14" i="1"/>
  <c r="EZ46" i="1"/>
  <c r="EZ39" i="1"/>
  <c r="EZ29" i="1"/>
  <c r="EZ15" i="1"/>
  <c r="EZ36" i="1"/>
  <c r="EZ21" i="1"/>
  <c r="CV16" i="1"/>
  <c r="CV27" i="1"/>
  <c r="CV13" i="1"/>
  <c r="CV38" i="1"/>
  <c r="CV45" i="1"/>
  <c r="CV33" i="1"/>
  <c r="CV19" i="1"/>
  <c r="CV31" i="1"/>
  <c r="CV11" i="1"/>
  <c r="CV15" i="1"/>
  <c r="CV46" i="1"/>
  <c r="CV25" i="1"/>
  <c r="CV44" i="1"/>
  <c r="CV30" i="1"/>
  <c r="CV12" i="1"/>
  <c r="CV20" i="1"/>
  <c r="CV40" i="1"/>
  <c r="CV34" i="1"/>
  <c r="CV39" i="1"/>
  <c r="CV41" i="1"/>
  <c r="CV42" i="1"/>
  <c r="CV26" i="1"/>
  <c r="CV37" i="1"/>
  <c r="CV36" i="1"/>
  <c r="AJ13" i="1"/>
  <c r="AJ24" i="1"/>
  <c r="AJ33" i="1"/>
  <c r="AJ41" i="1"/>
  <c r="AJ46" i="1"/>
  <c r="AJ47" i="1"/>
  <c r="AJ22" i="1"/>
  <c r="AJ32" i="1"/>
  <c r="AJ37" i="1"/>
  <c r="AJ42" i="1"/>
  <c r="AJ43" i="1"/>
  <c r="AJ19" i="1"/>
  <c r="AJ31" i="1"/>
  <c r="AJ26" i="1"/>
  <c r="AJ25" i="1"/>
  <c r="AJ18" i="1"/>
  <c r="AJ11" i="1"/>
  <c r="AJ29" i="1"/>
  <c r="AJ16" i="1"/>
  <c r="AJ23" i="1"/>
  <c r="AJ14" i="1"/>
  <c r="AJ36" i="1"/>
  <c r="AJ28" i="1"/>
  <c r="AJ12" i="1"/>
  <c r="AJ30" i="1"/>
  <c r="BV23" i="1"/>
  <c r="CV47" i="1"/>
  <c r="GB20" i="1"/>
  <c r="DP25" i="1"/>
  <c r="R21" i="1"/>
  <c r="R25" i="1"/>
  <c r="AJ20" i="1"/>
  <c r="AJ44" i="1"/>
  <c r="AB15" i="1"/>
  <c r="AB37" i="1"/>
  <c r="GL17" i="1"/>
  <c r="GL27" i="1"/>
  <c r="EH29" i="1"/>
  <c r="EH44" i="1"/>
  <c r="CD18" i="1"/>
  <c r="CD45" i="1"/>
  <c r="BV37" i="1"/>
  <c r="ER28" i="1"/>
  <c r="CV22" i="1"/>
  <c r="CV17" i="1"/>
  <c r="EZ45" i="1"/>
  <c r="GB14" i="1"/>
  <c r="GB26" i="1"/>
  <c r="DX17" i="1"/>
  <c r="DP21" i="1"/>
  <c r="IL30" i="1"/>
  <c r="IR31" i="1"/>
  <c r="IR37" i="1"/>
  <c r="IR47" i="1"/>
  <c r="IR27" i="1"/>
  <c r="IR33" i="1"/>
  <c r="IR23" i="1"/>
  <c r="IR46" i="1"/>
  <c r="IR42" i="1"/>
  <c r="IR29" i="1"/>
  <c r="IR45" i="1"/>
  <c r="IR38" i="1"/>
  <c r="IR18" i="1"/>
  <c r="IR15" i="1"/>
  <c r="IR11" i="1"/>
  <c r="IR44" i="1"/>
  <c r="IR34" i="1"/>
  <c r="IR40" i="1"/>
  <c r="IR43" i="1"/>
  <c r="IR30" i="1"/>
  <c r="IR20" i="1"/>
  <c r="IR39" i="1"/>
  <c r="IR26" i="1"/>
  <c r="IR14" i="1"/>
  <c r="IR19" i="1"/>
  <c r="IR41" i="1"/>
  <c r="IR22" i="1"/>
  <c r="IR32" i="1"/>
  <c r="JN45" i="1"/>
  <c r="JN38" i="1"/>
  <c r="JN33" i="1"/>
  <c r="JN13" i="1"/>
  <c r="JN34" i="1"/>
  <c r="JN11" i="1"/>
  <c r="JN41" i="1"/>
  <c r="JN47" i="1"/>
  <c r="JN25" i="1"/>
  <c r="JN15" i="1"/>
  <c r="JN18" i="1"/>
  <c r="JN16" i="1"/>
  <c r="JN37" i="1"/>
  <c r="JN43" i="1"/>
  <c r="JN39" i="1"/>
  <c r="JN12" i="1"/>
  <c r="JN44" i="1"/>
  <c r="JN31" i="1"/>
  <c r="JN32" i="1"/>
  <c r="JN30" i="1"/>
  <c r="JN40" i="1"/>
  <c r="JN27" i="1"/>
  <c r="JN24" i="1"/>
  <c r="JN14" i="1"/>
  <c r="JN36" i="1"/>
  <c r="JN35" i="1"/>
  <c r="JN23" i="1"/>
  <c r="JN26" i="1"/>
  <c r="JN46" i="1"/>
  <c r="JN28" i="1"/>
  <c r="JN19" i="1"/>
  <c r="JN17" i="1"/>
  <c r="JN21" i="1"/>
  <c r="JN22" i="1"/>
  <c r="JN20" i="1"/>
  <c r="JN29" i="1"/>
  <c r="GT11" i="1"/>
  <c r="GT41" i="1"/>
  <c r="GT25" i="1"/>
  <c r="GT38" i="1"/>
  <c r="GT22" i="1"/>
  <c r="GT16" i="1"/>
  <c r="GT39" i="1"/>
  <c r="GT23" i="1"/>
  <c r="GT36" i="1"/>
  <c r="GT20" i="1"/>
  <c r="GT37" i="1"/>
  <c r="GT21" i="1"/>
  <c r="GT34" i="1"/>
  <c r="GT18" i="1"/>
  <c r="GT33" i="1"/>
  <c r="GT46" i="1"/>
  <c r="GT30" i="1"/>
  <c r="GT15" i="1"/>
  <c r="GT47" i="1"/>
  <c r="GT31" i="1"/>
  <c r="GT44" i="1"/>
  <c r="GT28" i="1"/>
  <c r="GT13" i="1"/>
  <c r="ER31" i="1"/>
  <c r="ER45" i="1"/>
  <c r="ER23" i="1"/>
  <c r="ER21" i="1"/>
  <c r="ER41" i="1"/>
  <c r="ER34" i="1"/>
  <c r="ER33" i="1"/>
  <c r="ER15" i="1"/>
  <c r="ER22" i="1"/>
  <c r="ER44" i="1"/>
  <c r="ER26" i="1"/>
  <c r="ER35" i="1"/>
  <c r="ER16" i="1"/>
  <c r="ER13" i="1"/>
  <c r="ER39" i="1"/>
  <c r="ER29" i="1"/>
  <c r="ER25" i="1"/>
  <c r="ER19" i="1"/>
  <c r="ER27" i="1"/>
  <c r="ER42" i="1"/>
  <c r="ER38" i="1"/>
  <c r="ER20" i="1"/>
  <c r="ER24" i="1"/>
  <c r="ER11" i="1"/>
  <c r="CN30" i="1"/>
  <c r="CN32" i="1"/>
  <c r="CN34" i="1"/>
  <c r="CN21" i="1"/>
  <c r="CN14" i="1"/>
  <c r="CN45" i="1"/>
  <c r="CN24" i="1"/>
  <c r="CN26" i="1"/>
  <c r="CN13" i="1"/>
  <c r="CN31" i="1"/>
  <c r="CN46" i="1"/>
  <c r="CN16" i="1"/>
  <c r="CN18" i="1"/>
  <c r="CN36" i="1"/>
  <c r="CN38" i="1"/>
  <c r="CN47" i="1"/>
  <c r="CN39" i="1"/>
  <c r="CN35" i="1"/>
  <c r="CN23" i="1"/>
  <c r="CN11" i="1"/>
  <c r="CN40" i="1"/>
  <c r="CN33" i="1"/>
  <c r="CN27" i="1"/>
  <c r="CN22" i="1"/>
  <c r="CN12" i="1"/>
  <c r="CN42" i="1"/>
  <c r="CN25" i="1"/>
  <c r="CN19" i="1"/>
  <c r="CN20" i="1"/>
  <c r="CN44" i="1"/>
  <c r="CN17" i="1"/>
  <c r="CN37" i="1"/>
  <c r="CN28" i="1"/>
  <c r="CN15" i="1"/>
  <c r="CN43" i="1"/>
  <c r="CN41" i="1"/>
  <c r="AT25" i="1"/>
  <c r="AT23" i="1"/>
  <c r="AT44" i="1"/>
  <c r="AT46" i="1"/>
  <c r="AT40" i="1"/>
  <c r="AT24" i="1"/>
  <c r="AT13" i="1"/>
  <c r="AT47" i="1"/>
  <c r="AT42" i="1"/>
  <c r="AT36" i="1"/>
  <c r="AT41" i="1"/>
  <c r="AT43" i="1"/>
  <c r="AT38" i="1"/>
  <c r="AT32" i="1"/>
  <c r="AT11" i="1"/>
  <c r="AT21" i="1"/>
  <c r="AT39" i="1"/>
  <c r="AT34" i="1"/>
  <c r="AT18" i="1"/>
  <c r="AT45" i="1"/>
  <c r="AT17" i="1"/>
  <c r="AT35" i="1"/>
  <c r="AT30" i="1"/>
  <c r="AT33" i="1"/>
  <c r="AT31" i="1"/>
  <c r="AT26" i="1"/>
  <c r="AT27" i="1"/>
  <c r="AT19" i="1"/>
  <c r="AT22" i="1"/>
  <c r="AT20" i="1"/>
  <c r="AT14" i="1"/>
  <c r="AT37" i="1"/>
  <c r="AT29" i="1"/>
  <c r="AT16" i="1"/>
  <c r="EZ18" i="1"/>
  <c r="AJ45" i="1"/>
  <c r="AJ39" i="1"/>
  <c r="AB19" i="1"/>
  <c r="AB17" i="1"/>
  <c r="GT14" i="1"/>
  <c r="GT19" i="1"/>
  <c r="GL18" i="1"/>
  <c r="GL35" i="1"/>
  <c r="EH18" i="1"/>
  <c r="CD24" i="1"/>
  <c r="CD46" i="1"/>
  <c r="BV33" i="1"/>
  <c r="ER32" i="1"/>
  <c r="ER47" i="1"/>
  <c r="CV23" i="1"/>
  <c r="CV24" i="1"/>
  <c r="EZ20" i="1"/>
  <c r="BS17" i="1"/>
  <c r="GB15" i="1"/>
  <c r="GB33" i="1"/>
  <c r="DX32" i="1"/>
  <c r="DP13" i="1"/>
  <c r="KP44" i="1"/>
  <c r="K34" i="1"/>
  <c r="KX11" i="1"/>
  <c r="FE48" i="1" a="1"/>
  <c r="FE48" i="1" s="1"/>
  <c r="A39" i="2" s="1"/>
  <c r="A11" i="2" s="1"/>
  <c r="JF22" i="1"/>
  <c r="JF11" i="1"/>
  <c r="JF15" i="1"/>
  <c r="JF27" i="1"/>
  <c r="JF23" i="1"/>
  <c r="GY11" i="1"/>
  <c r="GY44" i="1"/>
  <c r="GY29" i="1"/>
  <c r="GY40" i="1"/>
  <c r="GY27" i="1"/>
  <c r="GY30" i="1"/>
  <c r="GY23" i="1"/>
  <c r="GY28" i="1"/>
  <c r="GY13" i="1"/>
  <c r="GY24" i="1"/>
  <c r="GY14" i="1"/>
  <c r="GY43" i="1"/>
  <c r="GY46" i="1"/>
  <c r="GY39" i="1"/>
  <c r="CI30" i="1"/>
  <c r="CI34" i="1"/>
  <c r="CI25" i="1"/>
  <c r="CI22" i="1"/>
  <c r="CI26" i="1"/>
  <c r="CI24" i="1"/>
  <c r="CI28" i="1"/>
  <c r="CI46" i="1"/>
  <c r="CI14" i="1"/>
  <c r="CI18" i="1"/>
  <c r="CI23" i="1"/>
  <c r="CI21" i="1"/>
  <c r="CI47" i="1"/>
  <c r="CI42" i="1"/>
  <c r="CI35" i="1"/>
  <c r="CI15" i="1"/>
  <c r="CI43" i="1"/>
  <c r="CI39" i="1"/>
  <c r="CI27" i="1"/>
  <c r="CI19" i="1"/>
  <c r="CI20" i="1"/>
  <c r="CI40" i="1"/>
  <c r="CI29" i="1"/>
  <c r="CI44" i="1"/>
  <c r="CI45" i="1"/>
  <c r="CI12" i="1"/>
  <c r="CI13" i="1"/>
  <c r="CI38" i="1"/>
  <c r="CI41" i="1"/>
  <c r="CI36" i="1"/>
  <c r="CI33" i="1"/>
  <c r="KU47" i="1"/>
  <c r="KU28" i="1"/>
  <c r="KU25" i="1"/>
  <c r="KU18" i="1"/>
  <c r="KU15" i="1"/>
  <c r="KU11" i="1"/>
  <c r="KU43" i="1"/>
  <c r="KU24" i="1"/>
  <c r="KU26" i="1"/>
  <c r="KU21" i="1"/>
  <c r="KU39" i="1"/>
  <c r="KU31" i="1"/>
  <c r="KU20" i="1"/>
  <c r="KU42" i="1"/>
  <c r="KU35" i="1"/>
  <c r="KU27" i="1"/>
  <c r="KU16" i="1"/>
  <c r="KU17" i="1"/>
  <c r="KU45" i="1"/>
  <c r="KU34" i="1"/>
  <c r="KU23" i="1"/>
  <c r="KU38" i="1"/>
  <c r="KU40" i="1"/>
  <c r="KU37" i="1"/>
  <c r="KU33" i="1"/>
  <c r="KU30" i="1"/>
  <c r="KU14" i="1"/>
  <c r="KU36" i="1"/>
  <c r="KU32" i="1"/>
  <c r="KU29" i="1"/>
  <c r="KU22" i="1"/>
  <c r="KU12" i="1"/>
  <c r="KM47" i="1"/>
  <c r="KM28" i="1"/>
  <c r="KM29" i="1"/>
  <c r="KM26" i="1"/>
  <c r="JS42" i="1"/>
  <c r="JS35" i="1"/>
  <c r="JS31" i="1"/>
  <c r="JS17" i="1"/>
  <c r="JS23" i="1"/>
  <c r="JS38" i="1"/>
  <c r="JS34" i="1"/>
  <c r="JS27" i="1"/>
  <c r="JS28" i="1"/>
  <c r="JS12" i="1"/>
  <c r="JS45" i="1"/>
  <c r="JS30" i="1"/>
  <c r="JS32" i="1"/>
  <c r="JS20" i="1"/>
  <c r="JS15" i="1"/>
  <c r="JS41" i="1"/>
  <c r="JS26" i="1"/>
  <c r="JS24" i="1"/>
  <c r="JS36" i="1"/>
  <c r="JS37" i="1"/>
  <c r="JS33" i="1"/>
  <c r="JS22" i="1"/>
  <c r="JS40" i="1"/>
  <c r="JS11" i="1"/>
  <c r="JS48" i="1" s="1" a="1"/>
  <c r="JS48" i="1" s="1"/>
  <c r="N46" i="2" s="1"/>
  <c r="N18" i="2" s="1"/>
  <c r="JS43" i="1"/>
  <c r="JS25" i="1"/>
  <c r="JS14" i="1"/>
  <c r="JS16" i="1"/>
  <c r="JS46" i="1"/>
  <c r="JS39" i="1"/>
  <c r="JS44" i="1"/>
  <c r="JS21" i="1"/>
  <c r="JS13" i="1"/>
  <c r="JK37" i="1"/>
  <c r="JK40" i="1"/>
  <c r="JK22" i="1"/>
  <c r="JK13" i="1"/>
  <c r="JK11" i="1"/>
  <c r="JK47" i="1"/>
  <c r="JK33" i="1"/>
  <c r="JK18" i="1"/>
  <c r="JK16" i="1"/>
  <c r="JK43" i="1"/>
  <c r="JK29" i="1"/>
  <c r="JK21" i="1"/>
  <c r="JK24" i="1"/>
  <c r="JK46" i="1"/>
  <c r="JK39" i="1"/>
  <c r="JK25" i="1"/>
  <c r="JK17" i="1"/>
  <c r="JK14" i="1"/>
  <c r="JK42" i="1"/>
  <c r="JK35" i="1"/>
  <c r="JK36" i="1"/>
  <c r="JK44" i="1"/>
  <c r="JK15" i="1"/>
  <c r="JK45" i="1"/>
  <c r="JK30" i="1"/>
  <c r="JK27" i="1"/>
  <c r="JK20" i="1"/>
  <c r="JK19" i="1"/>
  <c r="JK41" i="1"/>
  <c r="JK26" i="1"/>
  <c r="JK28" i="1"/>
  <c r="JK23" i="1"/>
  <c r="JA38" i="1"/>
  <c r="JA26" i="1"/>
  <c r="JA23" i="1"/>
  <c r="JA16" i="1"/>
  <c r="JA44" i="1"/>
  <c r="JA45" i="1"/>
  <c r="JA19" i="1"/>
  <c r="JA20" i="1"/>
  <c r="JA47" i="1"/>
  <c r="JA40" i="1"/>
  <c r="JA32" i="1"/>
  <c r="JA15" i="1"/>
  <c r="JA14" i="1"/>
  <c r="JA43" i="1"/>
  <c r="JA36" i="1"/>
  <c r="JA28" i="1"/>
  <c r="JA22" i="1"/>
  <c r="JA17" i="1"/>
  <c r="JA39" i="1"/>
  <c r="JA31" i="1"/>
  <c r="JA24" i="1"/>
  <c r="JA18" i="1"/>
  <c r="JA13" i="1"/>
  <c r="JA46" i="1"/>
  <c r="JA34" i="1"/>
  <c r="JA33" i="1"/>
  <c r="JA21" i="1"/>
  <c r="JA42" i="1"/>
  <c r="JA30" i="1"/>
  <c r="JA25" i="1"/>
  <c r="JA37" i="1"/>
  <c r="IS30" i="1"/>
  <c r="IS34" i="1"/>
  <c r="IS45" i="1"/>
  <c r="IS29" i="1"/>
  <c r="IS22" i="1"/>
  <c r="IS23" i="1"/>
  <c r="IS35" i="1"/>
  <c r="IS44" i="1"/>
  <c r="IS47" i="1"/>
  <c r="IS31" i="1"/>
  <c r="IS38" i="1"/>
  <c r="IS43" i="1"/>
  <c r="IS32" i="1"/>
  <c r="IS39" i="1"/>
  <c r="IS24" i="1"/>
  <c r="IS20" i="1"/>
  <c r="IS13" i="1"/>
  <c r="IS28" i="1"/>
  <c r="IS42" i="1"/>
  <c r="IS40" i="1"/>
  <c r="IS12" i="1"/>
  <c r="IS48" i="1" s="1" a="1"/>
  <c r="IS48" i="1" s="1"/>
  <c r="C45" i="2" s="1"/>
  <c r="IS26" i="1"/>
  <c r="IS21" i="1"/>
  <c r="IS37" i="1"/>
  <c r="IS14" i="1"/>
  <c r="IS15" i="1"/>
  <c r="IS27" i="1"/>
  <c r="IS25" i="1"/>
  <c r="IS33" i="1"/>
  <c r="IS18" i="1"/>
  <c r="IS19" i="1"/>
  <c r="II42" i="1"/>
  <c r="II20" i="1"/>
  <c r="HY35" i="1"/>
  <c r="HY17" i="1"/>
  <c r="HY12" i="1"/>
  <c r="HY47" i="1"/>
  <c r="HY31" i="1"/>
  <c r="HY13" i="1"/>
  <c r="HY11" i="1"/>
  <c r="HY38" i="1"/>
  <c r="HY28" i="1"/>
  <c r="HY46" i="1"/>
  <c r="HY27" i="1"/>
  <c r="HY42" i="1"/>
  <c r="HY32" i="1"/>
  <c r="HY14" i="1"/>
  <c r="HY41" i="1"/>
  <c r="HY44" i="1"/>
  <c r="HY40" i="1"/>
  <c r="HY30" i="1"/>
  <c r="HY36" i="1"/>
  <c r="HY37" i="1"/>
  <c r="HY34" i="1"/>
  <c r="HY33" i="1"/>
  <c r="HY23" i="1"/>
  <c r="HY29" i="1"/>
  <c r="HY43" i="1"/>
  <c r="HY25" i="1"/>
  <c r="HY20" i="1"/>
  <c r="HY15" i="1"/>
  <c r="HY39" i="1"/>
  <c r="HY21" i="1"/>
  <c r="HY16" i="1"/>
  <c r="HR44" i="1"/>
  <c r="HR43" i="1"/>
  <c r="HR34" i="1"/>
  <c r="HR14" i="1"/>
  <c r="HR47" i="1"/>
  <c r="HR39" i="1"/>
  <c r="HR30" i="1"/>
  <c r="HR33" i="1"/>
  <c r="HR23" i="1"/>
  <c r="HR21" i="1"/>
  <c r="HR46" i="1"/>
  <c r="HR35" i="1"/>
  <c r="HR26" i="1"/>
  <c r="HR12" i="1"/>
  <c r="HR20" i="1"/>
  <c r="HR41" i="1"/>
  <c r="HR31" i="1"/>
  <c r="HR18" i="1"/>
  <c r="HR40" i="1"/>
  <c r="HR27" i="1"/>
  <c r="HR19" i="1"/>
  <c r="HR11" i="1"/>
  <c r="HR32" i="1"/>
  <c r="HR42" i="1"/>
  <c r="HR22" i="1"/>
  <c r="HR37" i="1"/>
  <c r="HR15" i="1"/>
  <c r="HR16" i="1"/>
  <c r="HR24" i="1"/>
  <c r="HR17" i="1"/>
  <c r="HR13" i="1"/>
  <c r="HR28" i="1"/>
  <c r="HR38" i="1"/>
  <c r="HR29" i="1"/>
  <c r="HH37" i="1"/>
  <c r="HH43" i="1"/>
  <c r="HH17" i="1"/>
  <c r="HH38" i="1"/>
  <c r="HH33" i="1"/>
  <c r="HH39" i="1"/>
  <c r="HH13" i="1"/>
  <c r="HH30" i="1"/>
  <c r="HH29" i="1"/>
  <c r="HH35" i="1"/>
  <c r="HH26" i="1"/>
  <c r="HH23" i="1"/>
  <c r="HH45" i="1"/>
  <c r="HH44" i="1"/>
  <c r="HH31" i="1"/>
  <c r="HH24" i="1"/>
  <c r="HH19" i="1"/>
  <c r="HH47" i="1"/>
  <c r="HH40" i="1"/>
  <c r="HH27" i="1"/>
  <c r="HH20" i="1"/>
  <c r="HH15" i="1"/>
  <c r="HH22" i="1"/>
  <c r="HH46" i="1"/>
  <c r="HH32" i="1"/>
  <c r="HH25" i="1"/>
  <c r="HH12" i="1"/>
  <c r="HH48" i="1" s="1" a="1"/>
  <c r="HH48" i="1" s="1"/>
  <c r="K42" i="2" s="1"/>
  <c r="K14" i="2" s="1"/>
  <c r="HH14" i="1"/>
  <c r="HH41" i="1"/>
  <c r="HH28" i="1"/>
  <c r="HH21" i="1"/>
  <c r="HH11" i="1"/>
  <c r="GQ36" i="1"/>
  <c r="GQ20" i="1"/>
  <c r="GQ35" i="1"/>
  <c r="GQ19" i="1"/>
  <c r="GQ34" i="1"/>
  <c r="GQ18" i="1"/>
  <c r="GQ33" i="1"/>
  <c r="GQ17" i="1"/>
  <c r="GQ32" i="1"/>
  <c r="GQ47" i="1"/>
  <c r="GQ31" i="1"/>
  <c r="GQ15" i="1"/>
  <c r="GQ46" i="1"/>
  <c r="GQ30" i="1"/>
  <c r="GQ45" i="1"/>
  <c r="GQ29" i="1"/>
  <c r="GQ13" i="1"/>
  <c r="GQ44" i="1"/>
  <c r="GQ28" i="1"/>
  <c r="GQ43" i="1"/>
  <c r="GQ27" i="1"/>
  <c r="GQ12" i="1"/>
  <c r="GQ40" i="1"/>
  <c r="GQ24" i="1"/>
  <c r="GQ39" i="1"/>
  <c r="GQ23" i="1"/>
  <c r="GQ14" i="1"/>
  <c r="GQ38" i="1"/>
  <c r="GQ22" i="1"/>
  <c r="GQ37" i="1"/>
  <c r="GQ21" i="1"/>
  <c r="FO47" i="1"/>
  <c r="FO31" i="1"/>
  <c r="FO22" i="1"/>
  <c r="FO21" i="1"/>
  <c r="FO39" i="1"/>
  <c r="FO23" i="1"/>
  <c r="FO14" i="1"/>
  <c r="FO13" i="1"/>
  <c r="FO45" i="1"/>
  <c r="FO40" i="1"/>
  <c r="FO33" i="1"/>
  <c r="FO25" i="1"/>
  <c r="FO37" i="1"/>
  <c r="FO34" i="1"/>
  <c r="FO17" i="1"/>
  <c r="FO16" i="1"/>
  <c r="FO46" i="1"/>
  <c r="FO43" i="1"/>
  <c r="FO26" i="1"/>
  <c r="FO32" i="1"/>
  <c r="FO19" i="1"/>
  <c r="FO41" i="1"/>
  <c r="FO36" i="1"/>
  <c r="FO27" i="1"/>
  <c r="FO12" i="1"/>
  <c r="FO15" i="1"/>
  <c r="FO44" i="1"/>
  <c r="FO28" i="1"/>
  <c r="FO30" i="1"/>
  <c r="FO24" i="1"/>
  <c r="FO29" i="1"/>
  <c r="EM46" i="1"/>
  <c r="EM21" i="1"/>
  <c r="EM15" i="1"/>
  <c r="EM28" i="1"/>
  <c r="EM38" i="1"/>
  <c r="EM13" i="1"/>
  <c r="EM44" i="1"/>
  <c r="EM19" i="1"/>
  <c r="EM41" i="1"/>
  <c r="EM47" i="1"/>
  <c r="EM30" i="1"/>
  <c r="EM24" i="1"/>
  <c r="EM25" i="1"/>
  <c r="EM33" i="1"/>
  <c r="EM39" i="1"/>
  <c r="EM22" i="1"/>
  <c r="EM16" i="1"/>
  <c r="EM12" i="1"/>
  <c r="EM42" i="1"/>
  <c r="EM45" i="1"/>
  <c r="EM14" i="1"/>
  <c r="EM37" i="1"/>
  <c r="EM20" i="1"/>
  <c r="EM43" i="1"/>
  <c r="EM32" i="1"/>
  <c r="EM31" i="1"/>
  <c r="EM18" i="1"/>
  <c r="EM35" i="1"/>
  <c r="EM29" i="1"/>
  <c r="EM23" i="1"/>
  <c r="EM17" i="1"/>
  <c r="EE42" i="1"/>
  <c r="EE37" i="1"/>
  <c r="EE23" i="1"/>
  <c r="EE26" i="1"/>
  <c r="EE27" i="1"/>
  <c r="EE34" i="1"/>
  <c r="EE29" i="1"/>
  <c r="EE15" i="1"/>
  <c r="EE18" i="1"/>
  <c r="EE25" i="1"/>
  <c r="EE43" i="1"/>
  <c r="EE21" i="1"/>
  <c r="EE45" i="1"/>
  <c r="EE44" i="1"/>
  <c r="EE35" i="1"/>
  <c r="EE13" i="1"/>
  <c r="EE36" i="1"/>
  <c r="EE20" i="1"/>
  <c r="EE46" i="1"/>
  <c r="EE30" i="1"/>
  <c r="EE24" i="1"/>
  <c r="EE17" i="1"/>
  <c r="EE41" i="1"/>
  <c r="EE47" i="1"/>
  <c r="EE14" i="1"/>
  <c r="EE40" i="1"/>
  <c r="EE19" i="1"/>
  <c r="EE33" i="1"/>
  <c r="EE39" i="1"/>
  <c r="EE31" i="1"/>
  <c r="EE32" i="1"/>
  <c r="EE28" i="1"/>
  <c r="DU43" i="1"/>
  <c r="DU31" i="1"/>
  <c r="DK45" i="1"/>
  <c r="DK43" i="1"/>
  <c r="DK19" i="1"/>
  <c r="DK31" i="1"/>
  <c r="DK21" i="1"/>
  <c r="DK37" i="1"/>
  <c r="DK35" i="1"/>
  <c r="DK36" i="1"/>
  <c r="DK13" i="1"/>
  <c r="DK40" i="1"/>
  <c r="DK46" i="1"/>
  <c r="DK25" i="1"/>
  <c r="DK28" i="1"/>
  <c r="DK24" i="1"/>
  <c r="DK29" i="1"/>
  <c r="DK38" i="1"/>
  <c r="DK17" i="1"/>
  <c r="DK20" i="1"/>
  <c r="DK15" i="1"/>
  <c r="DK16" i="1"/>
  <c r="DK47" i="1"/>
  <c r="DK41" i="1"/>
  <c r="DK12" i="1"/>
  <c r="DK44" i="1"/>
  <c r="DK42" i="1"/>
  <c r="DK18" i="1"/>
  <c r="DK22" i="1"/>
  <c r="DK32" i="1"/>
  <c r="DK34" i="1"/>
  <c r="DK27" i="1"/>
  <c r="DK14" i="1"/>
  <c r="DK23" i="1"/>
  <c r="CK14" i="1"/>
  <c r="CK19" i="1"/>
  <c r="CA43" i="1"/>
  <c r="CA45" i="1"/>
  <c r="CA27" i="1"/>
  <c r="CA36" i="1"/>
  <c r="CA24" i="1"/>
  <c r="CA44" i="1"/>
  <c r="CA39" i="1"/>
  <c r="CA21" i="1"/>
  <c r="CA17" i="1"/>
  <c r="CA37" i="1"/>
  <c r="CA31" i="1"/>
  <c r="CA20" i="1"/>
  <c r="CA29" i="1"/>
  <c r="CA42" i="1"/>
  <c r="CA15" i="1"/>
  <c r="CA11" i="1"/>
  <c r="CA38" i="1"/>
  <c r="CA34" i="1"/>
  <c r="CA33" i="1"/>
  <c r="CA46" i="1"/>
  <c r="CA22" i="1"/>
  <c r="CA18" i="1"/>
  <c r="CA28" i="1"/>
  <c r="CA23" i="1"/>
  <c r="CA47" i="1"/>
  <c r="CA14" i="1"/>
  <c r="CA35" i="1"/>
  <c r="CA13" i="1"/>
  <c r="BQ43" i="1"/>
  <c r="BQ26" i="1"/>
  <c r="BQ19" i="1"/>
  <c r="BI36" i="1"/>
  <c r="BI24" i="1"/>
  <c r="BI27" i="1"/>
  <c r="BI18" i="1"/>
  <c r="BI28" i="1"/>
  <c r="BI16" i="1"/>
  <c r="BI26" i="1"/>
  <c r="BI15" i="1"/>
  <c r="BI17" i="1"/>
  <c r="BI20" i="1"/>
  <c r="BI43" i="1"/>
  <c r="BI19" i="1"/>
  <c r="BI30" i="1"/>
  <c r="BI44" i="1"/>
  <c r="BI12" i="1"/>
  <c r="BI41" i="1"/>
  <c r="BI13" i="1"/>
  <c r="BI45" i="1"/>
  <c r="BI37" i="1"/>
  <c r="BI33" i="1"/>
  <c r="BI11" i="1"/>
  <c r="BI14" i="1"/>
  <c r="BI35" i="1"/>
  <c r="BI32" i="1"/>
  <c r="BI34" i="1"/>
  <c r="BI38" i="1"/>
  <c r="AY12" i="1"/>
  <c r="AY35" i="1"/>
  <c r="AY37" i="1"/>
  <c r="AY41" i="1"/>
  <c r="AY39" i="1"/>
  <c r="AY43" i="1"/>
  <c r="AY19" i="1"/>
  <c r="AY14" i="1"/>
  <c r="AY45" i="1"/>
  <c r="AY11" i="1"/>
  <c r="AY47" i="1"/>
  <c r="AQ15" i="1"/>
  <c r="AQ19" i="1"/>
  <c r="AQ14" i="1"/>
  <c r="AQ16" i="1"/>
  <c r="AQ25" i="1"/>
  <c r="AQ33" i="1"/>
  <c r="AQ31" i="1"/>
  <c r="AQ12" i="1"/>
  <c r="W11" i="1"/>
  <c r="W46" i="1"/>
  <c r="V18" i="1"/>
  <c r="Q22" i="1"/>
  <c r="Q30" i="1"/>
  <c r="Q16" i="1"/>
  <c r="Q23" i="1"/>
  <c r="IB36" i="1"/>
  <c r="IB39" i="1"/>
  <c r="IB30" i="1"/>
  <c r="IB32" i="1"/>
  <c r="IB35" i="1"/>
  <c r="IB26" i="1"/>
  <c r="IB19" i="1"/>
  <c r="IB13" i="1"/>
  <c r="IB21" i="1"/>
  <c r="IB31" i="1"/>
  <c r="IB41" i="1"/>
  <c r="IB18" i="1"/>
  <c r="IB27" i="1"/>
  <c r="IB37" i="1"/>
  <c r="IB14" i="1"/>
  <c r="IB48" i="1" s="1" a="1"/>
  <c r="IB48" i="1" s="1"/>
  <c r="A44" i="2" s="1"/>
  <c r="A16" i="2" s="1"/>
  <c r="IB11" i="1"/>
  <c r="IB28" i="1"/>
  <c r="IB47" i="1"/>
  <c r="IB44" i="1"/>
  <c r="IB33" i="1"/>
  <c r="IB15" i="1"/>
  <c r="IB20" i="1"/>
  <c r="IB24" i="1"/>
  <c r="IB46" i="1"/>
  <c r="IB42" i="1"/>
  <c r="IB29" i="1"/>
  <c r="IB17" i="1"/>
  <c r="IB45" i="1"/>
  <c r="IB38" i="1"/>
  <c r="IB23" i="1"/>
  <c r="IB40" i="1"/>
  <c r="KK36" i="1"/>
  <c r="KK32" i="1"/>
  <c r="KK21" i="1"/>
  <c r="BE35" i="1"/>
  <c r="BE25" i="1"/>
  <c r="BE26" i="1"/>
  <c r="KI34" i="1"/>
  <c r="KI30" i="1"/>
  <c r="KI31" i="1"/>
  <c r="KI17" i="1"/>
  <c r="KI23" i="1"/>
  <c r="KI45" i="1"/>
  <c r="KI26" i="1"/>
  <c r="KI27" i="1"/>
  <c r="KI28" i="1"/>
  <c r="KI11" i="1"/>
  <c r="KI41" i="1"/>
  <c r="KI44" i="1"/>
  <c r="KI32" i="1"/>
  <c r="KI20" i="1"/>
  <c r="KI37" i="1"/>
  <c r="KI33" i="1"/>
  <c r="KI24" i="1"/>
  <c r="KI15" i="1"/>
  <c r="KI47" i="1"/>
  <c r="KI29" i="1"/>
  <c r="KI22" i="1"/>
  <c r="KI19" i="1"/>
  <c r="KI46" i="1"/>
  <c r="KI43" i="1"/>
  <c r="KI25" i="1"/>
  <c r="KI18" i="1"/>
  <c r="KI13" i="1"/>
  <c r="KI42" i="1"/>
  <c r="KI39" i="1"/>
  <c r="KI40" i="1"/>
  <c r="KI14" i="1"/>
  <c r="KI12" i="1"/>
  <c r="KA47" i="1"/>
  <c r="KA25" i="1"/>
  <c r="KA18" i="1"/>
  <c r="KA13" i="1"/>
  <c r="KA46" i="1"/>
  <c r="KA43" i="1"/>
  <c r="KA44" i="1"/>
  <c r="KA14" i="1"/>
  <c r="KA19" i="1"/>
  <c r="KA42" i="1"/>
  <c r="KA39" i="1"/>
  <c r="KA40" i="1"/>
  <c r="KA21" i="1"/>
  <c r="KA12" i="1"/>
  <c r="KA38" i="1"/>
  <c r="KA35" i="1"/>
  <c r="KA31" i="1"/>
  <c r="KA17" i="1"/>
  <c r="KA23" i="1"/>
  <c r="KA34" i="1"/>
  <c r="KA30" i="1"/>
  <c r="KA27" i="1"/>
  <c r="KA32" i="1"/>
  <c r="KA15" i="1"/>
  <c r="KA11" i="1"/>
  <c r="KA45" i="1"/>
  <c r="KA26" i="1"/>
  <c r="KA36" i="1"/>
  <c r="KA24" i="1"/>
  <c r="KA41" i="1"/>
  <c r="KA33" i="1"/>
  <c r="KA28" i="1"/>
  <c r="KA20" i="1"/>
  <c r="JQ43" i="1"/>
  <c r="JQ36" i="1"/>
  <c r="JQ37" i="1"/>
  <c r="JQ15" i="1"/>
  <c r="JQ13" i="1"/>
  <c r="JQ48" i="1" s="1" a="1"/>
  <c r="JQ48" i="1" s="1"/>
  <c r="L46" i="2" s="1"/>
  <c r="JQ39" i="1"/>
  <c r="JQ31" i="1"/>
  <c r="JQ32" i="1"/>
  <c r="JQ22" i="1"/>
  <c r="JQ12" i="1"/>
  <c r="JQ35" i="1"/>
  <c r="JQ27" i="1"/>
  <c r="JQ28" i="1"/>
  <c r="JQ18" i="1"/>
  <c r="JQ20" i="1"/>
  <c r="JQ11" i="1"/>
  <c r="JQ46" i="1"/>
  <c r="JQ45" i="1"/>
  <c r="JQ24" i="1"/>
  <c r="JQ29" i="1"/>
  <c r="JQ42" i="1"/>
  <c r="JQ34" i="1"/>
  <c r="JQ33" i="1"/>
  <c r="JQ21" i="1"/>
  <c r="JQ38" i="1"/>
  <c r="JQ30" i="1"/>
  <c r="JQ25" i="1"/>
  <c r="JQ17" i="1"/>
  <c r="JQ44" i="1"/>
  <c r="JQ26" i="1"/>
  <c r="JQ23" i="1"/>
  <c r="JQ14" i="1"/>
  <c r="JI42" i="1"/>
  <c r="JI30" i="1"/>
  <c r="JI23" i="1"/>
  <c r="JI17" i="1"/>
  <c r="JI38" i="1"/>
  <c r="JI26" i="1"/>
  <c r="JI19" i="1"/>
  <c r="JI20" i="1"/>
  <c r="JI44" i="1"/>
  <c r="JI45" i="1"/>
  <c r="JI15" i="1"/>
  <c r="JI16" i="1"/>
  <c r="JI47" i="1"/>
  <c r="JI40" i="1"/>
  <c r="JI41" i="1"/>
  <c r="JI22" i="1"/>
  <c r="JI14" i="1"/>
  <c r="JI48" i="1" s="1" a="1"/>
  <c r="JI48" i="1" s="1"/>
  <c r="D46" i="2" s="1"/>
  <c r="JI43" i="1"/>
  <c r="JI36" i="1"/>
  <c r="JI32" i="1"/>
  <c r="JI18" i="1"/>
  <c r="JI37" i="1"/>
  <c r="JI39" i="1"/>
  <c r="JI31" i="1"/>
  <c r="JI28" i="1"/>
  <c r="JI33" i="1"/>
  <c r="JI13" i="1"/>
  <c r="JI35" i="1"/>
  <c r="JI27" i="1"/>
  <c r="JI29" i="1"/>
  <c r="JI25" i="1"/>
  <c r="JI12" i="1"/>
  <c r="IY37" i="1"/>
  <c r="IY46" i="1"/>
  <c r="IY34" i="1"/>
  <c r="IY39" i="1"/>
  <c r="IY20" i="1"/>
  <c r="IY40" i="1"/>
  <c r="IY30" i="1"/>
  <c r="IY14" i="1"/>
  <c r="IY33" i="1"/>
  <c r="IY35" i="1"/>
  <c r="IY29" i="1"/>
  <c r="IY31" i="1"/>
  <c r="IY13" i="1"/>
  <c r="IY48" i="1" s="1" a="1"/>
  <c r="IY48" i="1" s="1"/>
  <c r="I45" i="2" s="1"/>
  <c r="IY25" i="1"/>
  <c r="IY36" i="1"/>
  <c r="IY26" i="1"/>
  <c r="IY27" i="1"/>
  <c r="IY28" i="1"/>
  <c r="IY24" i="1"/>
  <c r="IY32" i="1"/>
  <c r="IY47" i="1"/>
  <c r="IY44" i="1"/>
  <c r="IY18" i="1"/>
  <c r="IY15" i="1"/>
  <c r="IY43" i="1"/>
  <c r="IY41" i="1"/>
  <c r="IY12" i="1"/>
  <c r="IY45" i="1"/>
  <c r="IY22" i="1"/>
  <c r="IY19" i="1"/>
  <c r="IY17" i="1"/>
  <c r="IY42" i="1"/>
  <c r="IY16" i="1"/>
  <c r="IO29" i="1"/>
  <c r="IO39" i="1"/>
  <c r="IO21" i="1"/>
  <c r="IO40" i="1"/>
  <c r="IO47" i="1"/>
  <c r="IO35" i="1"/>
  <c r="IO17" i="1"/>
  <c r="IO32" i="1"/>
  <c r="IO42" i="1"/>
  <c r="IO46" i="1"/>
  <c r="IO31" i="1"/>
  <c r="IO13" i="1"/>
  <c r="IO48" i="1" s="1" a="1"/>
  <c r="IO48" i="1" s="1"/>
  <c r="N44" i="2" s="1"/>
  <c r="N16" i="2" s="1"/>
  <c r="IO11" i="1"/>
  <c r="IO41" i="1"/>
  <c r="IO27" i="1"/>
  <c r="IO33" i="1"/>
  <c r="IO30" i="1"/>
  <c r="IO14" i="1"/>
  <c r="IO37" i="1"/>
  <c r="IO38" i="1"/>
  <c r="IO24" i="1"/>
  <c r="IO23" i="1"/>
  <c r="IO18" i="1"/>
  <c r="IO45" i="1"/>
  <c r="IO34" i="1"/>
  <c r="IO20" i="1"/>
  <c r="IO19" i="1"/>
  <c r="IO44" i="1"/>
  <c r="IO26" i="1"/>
  <c r="IO16" i="1"/>
  <c r="IO15" i="1"/>
  <c r="IO28" i="1"/>
  <c r="IG39" i="1"/>
  <c r="IG21" i="1"/>
  <c r="IG38" i="1"/>
  <c r="IG15" i="1"/>
  <c r="IG48" i="1" s="1" a="1"/>
  <c r="IG48" i="1" s="1"/>
  <c r="F44" i="2" s="1"/>
  <c r="F16" i="2" s="1"/>
  <c r="IG32" i="1"/>
  <c r="IG35" i="1"/>
  <c r="IG17" i="1"/>
  <c r="IG36" i="1"/>
  <c r="IG47" i="1"/>
  <c r="IG31" i="1"/>
  <c r="IG13" i="1"/>
  <c r="IG28" i="1"/>
  <c r="IG14" i="1"/>
  <c r="IG44" i="1"/>
  <c r="IG27" i="1"/>
  <c r="IG29" i="1"/>
  <c r="IG11" i="1"/>
  <c r="IG40" i="1"/>
  <c r="IG41" i="1"/>
  <c r="IG45" i="1"/>
  <c r="IG24" i="1"/>
  <c r="IG34" i="1"/>
  <c r="IG33" i="1"/>
  <c r="IG37" i="1"/>
  <c r="IG42" i="1"/>
  <c r="IG20" i="1"/>
  <c r="IG26" i="1"/>
  <c r="IG18" i="1"/>
  <c r="IG46" i="1"/>
  <c r="IG30" i="1"/>
  <c r="IG16" i="1"/>
  <c r="IG23" i="1"/>
  <c r="IG22" i="1"/>
  <c r="HX42" i="1"/>
  <c r="HX32" i="1"/>
  <c r="HX26" i="1"/>
  <c r="HX12" i="1"/>
  <c r="HX18" i="1"/>
  <c r="HX46" i="1"/>
  <c r="HX28" i="1"/>
  <c r="HX25" i="1"/>
  <c r="HX11" i="1"/>
  <c r="HX41" i="1"/>
  <c r="HX43" i="1"/>
  <c r="HX21" i="1"/>
  <c r="HX30" i="1"/>
  <c r="HX37" i="1"/>
  <c r="HX39" i="1"/>
  <c r="HX17" i="1"/>
  <c r="HX23" i="1"/>
  <c r="HX33" i="1"/>
  <c r="HX35" i="1"/>
  <c r="HX13" i="1"/>
  <c r="HX19" i="1"/>
  <c r="HX45" i="1"/>
  <c r="HX29" i="1"/>
  <c r="HX31" i="1"/>
  <c r="HX24" i="1"/>
  <c r="HX15" i="1"/>
  <c r="HX14" i="1"/>
  <c r="HX48" i="1" s="1" a="1"/>
  <c r="HX48" i="1" s="1"/>
  <c r="L43" i="2" s="1"/>
  <c r="L15" i="2" s="1"/>
  <c r="HX44" i="1"/>
  <c r="HX40" i="1"/>
  <c r="HX27" i="1"/>
  <c r="HX20" i="1"/>
  <c r="HX38" i="1"/>
  <c r="HP44" i="1"/>
  <c r="HP35" i="1"/>
  <c r="HP38" i="1"/>
  <c r="HP23" i="1"/>
  <c r="HP45" i="1"/>
  <c r="HP40" i="1"/>
  <c r="HP31" i="1"/>
  <c r="HP24" i="1"/>
  <c r="HP19" i="1"/>
  <c r="HP47" i="1"/>
  <c r="HP36" i="1"/>
  <c r="HP27" i="1"/>
  <c r="HP20" i="1"/>
  <c r="HP15" i="1"/>
  <c r="HP42" i="1"/>
  <c r="HP32" i="1"/>
  <c r="HP30" i="1"/>
  <c r="HP16" i="1"/>
  <c r="HP14" i="1"/>
  <c r="HP48" i="1" s="1" a="1"/>
  <c r="HP48" i="1" s="1"/>
  <c r="D43" i="2" s="1"/>
  <c r="HP41" i="1"/>
  <c r="HP28" i="1"/>
  <c r="HP25" i="1"/>
  <c r="HP12" i="1"/>
  <c r="HP22" i="1"/>
  <c r="HP18" i="1"/>
  <c r="HP37" i="1"/>
  <c r="HP46" i="1"/>
  <c r="HP21" i="1"/>
  <c r="HP11" i="1"/>
  <c r="HP33" i="1"/>
  <c r="HP43" i="1"/>
  <c r="HP17" i="1"/>
  <c r="HP34" i="1"/>
  <c r="HF30" i="1"/>
  <c r="HF36" i="1"/>
  <c r="GO44" i="1"/>
  <c r="GO28" i="1"/>
  <c r="GO16" i="1"/>
  <c r="GO17" i="1"/>
  <c r="GO21" i="1"/>
  <c r="GO42" i="1"/>
  <c r="GO26" i="1"/>
  <c r="GO14" i="1"/>
  <c r="GO15" i="1"/>
  <c r="GO29" i="1"/>
  <c r="GO40" i="1"/>
  <c r="GO24" i="1"/>
  <c r="GO12" i="1"/>
  <c r="GO13" i="1"/>
  <c r="GO19" i="1"/>
  <c r="GO38" i="1"/>
  <c r="GO22" i="1"/>
  <c r="GO47" i="1"/>
  <c r="GO23" i="1"/>
  <c r="GO11" i="1"/>
  <c r="GO36" i="1"/>
  <c r="GO35" i="1"/>
  <c r="GO31" i="1"/>
  <c r="GO39" i="1"/>
  <c r="GO34" i="1"/>
  <c r="GO41" i="1"/>
  <c r="GO37" i="1"/>
  <c r="GO45" i="1"/>
  <c r="GO32" i="1"/>
  <c r="GO25" i="1"/>
  <c r="GO18" i="1"/>
  <c r="GO27" i="1"/>
  <c r="FW47" i="1"/>
  <c r="FW34" i="1"/>
  <c r="FW22" i="1"/>
  <c r="FW21" i="1"/>
  <c r="FW45" i="1"/>
  <c r="FC43" i="1"/>
  <c r="FC35" i="1"/>
  <c r="FC21" i="1"/>
  <c r="FC20" i="1"/>
  <c r="FC19" i="1"/>
  <c r="FC41" i="1"/>
  <c r="FC27" i="1"/>
  <c r="FC13" i="1"/>
  <c r="FC12" i="1"/>
  <c r="FC39" i="1"/>
  <c r="FC30" i="1"/>
  <c r="FC37" i="1"/>
  <c r="FC15" i="1"/>
  <c r="FC38" i="1"/>
  <c r="FC31" i="1"/>
  <c r="FC28" i="1"/>
  <c r="FC14" i="1"/>
  <c r="FC11" i="1"/>
  <c r="FC32" i="1"/>
  <c r="FC23" i="1"/>
  <c r="FC16" i="1"/>
  <c r="FC44" i="1"/>
  <c r="FC42" i="1"/>
  <c r="FC24" i="1"/>
  <c r="FC34" i="1"/>
  <c r="FC33" i="1"/>
  <c r="FC36" i="1"/>
  <c r="FC45" i="1"/>
  <c r="FC47" i="1"/>
  <c r="FC18" i="1"/>
  <c r="FC26" i="1"/>
  <c r="FC22" i="1"/>
  <c r="EU33" i="1"/>
  <c r="EU35" i="1"/>
  <c r="EU13" i="1"/>
  <c r="EU38" i="1"/>
  <c r="EU24" i="1"/>
  <c r="EK40" i="1"/>
  <c r="EK43" i="1"/>
  <c r="EK29" i="1"/>
  <c r="EK35" i="1"/>
  <c r="EK18" i="1"/>
  <c r="EK32" i="1"/>
  <c r="EK34" i="1"/>
  <c r="EK21" i="1"/>
  <c r="EK24" i="1"/>
  <c r="EK11" i="1"/>
  <c r="EK25" i="1"/>
  <c r="EK41" i="1"/>
  <c r="EK27" i="1"/>
  <c r="EK13" i="1"/>
  <c r="EK16" i="1"/>
  <c r="EK33" i="1"/>
  <c r="EK19" i="1"/>
  <c r="EK42" i="1"/>
  <c r="EK15" i="1"/>
  <c r="EK44" i="1"/>
  <c r="EK28" i="1"/>
  <c r="EK30" i="1"/>
  <c r="EK26" i="1"/>
  <c r="EK36" i="1"/>
  <c r="EK20" i="1"/>
  <c r="EK22" i="1"/>
  <c r="EK17" i="1"/>
  <c r="EK47" i="1"/>
  <c r="EK45" i="1"/>
  <c r="EK12" i="1"/>
  <c r="EK14" i="1"/>
  <c r="EK23" i="1"/>
  <c r="DS29" i="1"/>
  <c r="DS46" i="1"/>
  <c r="DS36" i="1"/>
  <c r="DS44" i="1"/>
  <c r="DS21" i="1"/>
  <c r="DS47" i="1"/>
  <c r="DS17" i="1"/>
  <c r="DS28" i="1"/>
  <c r="DS23" i="1"/>
  <c r="DS11" i="1"/>
  <c r="DS39" i="1"/>
  <c r="DS40" i="1"/>
  <c r="DS45" i="1"/>
  <c r="DS43" i="1"/>
  <c r="DS27" i="1"/>
  <c r="CQ40" i="1"/>
  <c r="CQ19" i="1"/>
  <c r="CQ13" i="1"/>
  <c r="CQ24" i="1"/>
  <c r="CQ23" i="1"/>
  <c r="CQ41" i="1"/>
  <c r="CQ36" i="1"/>
  <c r="CQ38" i="1"/>
  <c r="CQ16" i="1"/>
  <c r="CQ18" i="1"/>
  <c r="CQ42" i="1"/>
  <c r="CQ28" i="1"/>
  <c r="CQ30" i="1"/>
  <c r="CQ34" i="1"/>
  <c r="CQ17" i="1"/>
  <c r="CQ43" i="1"/>
  <c r="CQ20" i="1"/>
  <c r="CQ22" i="1"/>
  <c r="CQ33" i="1"/>
  <c r="CQ45" i="1"/>
  <c r="CQ12" i="1"/>
  <c r="CQ14" i="1"/>
  <c r="CQ31" i="1"/>
  <c r="CQ39" i="1"/>
  <c r="CQ37" i="1"/>
  <c r="CQ47" i="1"/>
  <c r="CQ26" i="1"/>
  <c r="CQ35" i="1"/>
  <c r="CQ29" i="1"/>
  <c r="CQ46" i="1"/>
  <c r="CQ25" i="1"/>
  <c r="CG15" i="1"/>
  <c r="CG23" i="1"/>
  <c r="CG18" i="1"/>
  <c r="CG13" i="1"/>
  <c r="CG22" i="1"/>
  <c r="BY45" i="1"/>
  <c r="BY12" i="1"/>
  <c r="BY41" i="1"/>
  <c r="BY11" i="1"/>
  <c r="BY46" i="1"/>
  <c r="BY37" i="1"/>
  <c r="BY33" i="1"/>
  <c r="BY39" i="1"/>
  <c r="BY47" i="1"/>
  <c r="BY29" i="1"/>
  <c r="BY25" i="1"/>
  <c r="BY18" i="1"/>
  <c r="BY43" i="1"/>
  <c r="BY40" i="1"/>
  <c r="BY38" i="1"/>
  <c r="BY15" i="1"/>
  <c r="BY35" i="1"/>
  <c r="BY32" i="1"/>
  <c r="BY23" i="1"/>
  <c r="BY30" i="1"/>
  <c r="BY36" i="1"/>
  <c r="BY24" i="1"/>
  <c r="BY22" i="1"/>
  <c r="BY19" i="1"/>
  <c r="BY28" i="1"/>
  <c r="BY16" i="1"/>
  <c r="BY21" i="1"/>
  <c r="BO47" i="1"/>
  <c r="BO30" i="1"/>
  <c r="BO17" i="1"/>
  <c r="BO36" i="1"/>
  <c r="BO32" i="1"/>
  <c r="BO19" i="1"/>
  <c r="BG43" i="1"/>
  <c r="BG18" i="1"/>
  <c r="BG23" i="1"/>
  <c r="BG20" i="1"/>
  <c r="BG11" i="1"/>
  <c r="BG44" i="1"/>
  <c r="BG46" i="1"/>
  <c r="BG14" i="1"/>
  <c r="BG17" i="1"/>
  <c r="BG45" i="1"/>
  <c r="BG35" i="1"/>
  <c r="BG40" i="1"/>
  <c r="BG12" i="1"/>
  <c r="BG15" i="1"/>
  <c r="BG47" i="1"/>
  <c r="BG38" i="1"/>
  <c r="BG28" i="1"/>
  <c r="BG37" i="1"/>
  <c r="BG41" i="1"/>
  <c r="BG30" i="1"/>
  <c r="BG27" i="1"/>
  <c r="BG13" i="1"/>
  <c r="BG33" i="1"/>
  <c r="BG22" i="1"/>
  <c r="BG19" i="1"/>
  <c r="BG34" i="1"/>
  <c r="BG39" i="1"/>
  <c r="BG16" i="1"/>
  <c r="AW34" i="1"/>
  <c r="AW17" i="1"/>
  <c r="Q24" i="1"/>
  <c r="Q19" i="1"/>
  <c r="Q20" i="1"/>
  <c r="Q27" i="1"/>
  <c r="Q28" i="1"/>
  <c r="CX48" i="1" a="1"/>
  <c r="CX48" i="1" s="1"/>
  <c r="B35" i="2" s="1"/>
  <c r="B7" i="2" s="1"/>
  <c r="K26" i="1"/>
  <c r="K18" i="1"/>
  <c r="V17" i="1"/>
  <c r="K23" i="1"/>
  <c r="K13" i="1"/>
  <c r="T38" i="1"/>
  <c r="M18" i="1"/>
  <c r="K47" i="1"/>
  <c r="V19" i="1"/>
  <c r="R73" i="1"/>
  <c r="R53" i="1"/>
  <c r="R52" i="1"/>
  <c r="R56" i="1"/>
  <c r="R81" i="1"/>
  <c r="CE59" i="1"/>
  <c r="CE61" i="1"/>
  <c r="CE63" i="1"/>
  <c r="CE65" i="1"/>
  <c r="CE67" i="1"/>
  <c r="CE84" i="1"/>
  <c r="CE74" i="1"/>
  <c r="CE71" i="1"/>
  <c r="CE58" i="1"/>
  <c r="CE55" i="1"/>
  <c r="CE82" i="1"/>
  <c r="CE72" i="1"/>
  <c r="CE69" i="1"/>
  <c r="CE60" i="1"/>
  <c r="CE80" i="1"/>
  <c r="CE70" i="1"/>
  <c r="CE83" i="1"/>
  <c r="CE62" i="1"/>
  <c r="CE53" i="1"/>
  <c r="CE78" i="1"/>
  <c r="CE68" i="1"/>
  <c r="CE64" i="1"/>
  <c r="CE87" i="1"/>
  <c r="CE77" i="1"/>
  <c r="CE66" i="1"/>
  <c r="CE85" i="1"/>
  <c r="CE79" i="1"/>
  <c r="CE88" i="1"/>
  <c r="CE81" i="1"/>
  <c r="CE75" i="1"/>
  <c r="CE54" i="1"/>
  <c r="CE52" i="1"/>
  <c r="BE75" i="1"/>
  <c r="BE71" i="1"/>
  <c r="BE69" i="1"/>
  <c r="BE73" i="1"/>
  <c r="BE58" i="1"/>
  <c r="BE85" i="1"/>
  <c r="BE80" i="1"/>
  <c r="BE61" i="1"/>
  <c r="BE60" i="1"/>
  <c r="BE83" i="1"/>
  <c r="BE78" i="1"/>
  <c r="BE63" i="1"/>
  <c r="BE62" i="1"/>
  <c r="BE68" i="1"/>
  <c r="BE81" i="1"/>
  <c r="BE76" i="1"/>
  <c r="BE65" i="1"/>
  <c r="BE64" i="1"/>
  <c r="BE79" i="1"/>
  <c r="BE74" i="1"/>
  <c r="BE67" i="1"/>
  <c r="BE52" i="1"/>
  <c r="BE66" i="1"/>
  <c r="BE77" i="1"/>
  <c r="BE72" i="1"/>
  <c r="BE53" i="1"/>
  <c r="BE86" i="1"/>
  <c r="BE70" i="1"/>
  <c r="BE55" i="1"/>
  <c r="BE54" i="1"/>
  <c r="BE88" i="1"/>
  <c r="BE84" i="1"/>
  <c r="BE57" i="1"/>
  <c r="AX78" i="1"/>
  <c r="AX77" i="1"/>
  <c r="AX72" i="1"/>
  <c r="AX81" i="1"/>
  <c r="AX70" i="1"/>
  <c r="AX75" i="1"/>
  <c r="AX54" i="1"/>
  <c r="AX68" i="1"/>
  <c r="AX53" i="1"/>
  <c r="AX55" i="1"/>
  <c r="AX57" i="1"/>
  <c r="AX59" i="1"/>
  <c r="AX61" i="1"/>
  <c r="AX63" i="1"/>
  <c r="AX65" i="1"/>
  <c r="AX67" i="1"/>
  <c r="AX52" i="1"/>
  <c r="AX83" i="1"/>
  <c r="AX73" i="1"/>
  <c r="AX56" i="1"/>
  <c r="AX58" i="1"/>
  <c r="AX60" i="1"/>
  <c r="AX62" i="1"/>
  <c r="AX64" i="1"/>
  <c r="AX66" i="1"/>
  <c r="AX71" i="1"/>
  <c r="AX80" i="1"/>
  <c r="AX82" i="1"/>
  <c r="AX88" i="1"/>
  <c r="AX87" i="1"/>
  <c r="AX69" i="1"/>
  <c r="AX79" i="1"/>
  <c r="AX86" i="1"/>
  <c r="AX76" i="1"/>
  <c r="AX84" i="1"/>
  <c r="CJ58" i="1"/>
  <c r="CJ54" i="1"/>
  <c r="CJ56" i="1"/>
  <c r="CJ64" i="1"/>
  <c r="CJ60" i="1"/>
  <c r="CJ66" i="1"/>
  <c r="CJ85" i="1"/>
  <c r="CJ80" i="1"/>
  <c r="CJ73" i="1"/>
  <c r="CJ53" i="1"/>
  <c r="CJ55" i="1"/>
  <c r="CJ57" i="1"/>
  <c r="CJ59" i="1"/>
  <c r="CJ67" i="1"/>
  <c r="CJ83" i="1"/>
  <c r="CJ76" i="1"/>
  <c r="CJ71" i="1"/>
  <c r="CJ61" i="1"/>
  <c r="CJ81" i="1"/>
  <c r="CJ74" i="1"/>
  <c r="CJ69" i="1"/>
  <c r="CJ63" i="1"/>
  <c r="CJ79" i="1"/>
  <c r="CJ72" i="1"/>
  <c r="CJ65" i="1"/>
  <c r="CJ77" i="1"/>
  <c r="CJ70" i="1"/>
  <c r="CJ86" i="1"/>
  <c r="CJ68" i="1"/>
  <c r="CJ62" i="1"/>
  <c r="CJ88" i="1"/>
  <c r="CJ84" i="1"/>
  <c r="CJ78" i="1"/>
  <c r="CZ60" i="1"/>
  <c r="CZ54" i="1"/>
  <c r="CZ58" i="1"/>
  <c r="CZ56" i="1"/>
  <c r="CZ66" i="1"/>
  <c r="CZ81" i="1"/>
  <c r="CZ74" i="1"/>
  <c r="CZ69" i="1"/>
  <c r="CZ79" i="1"/>
  <c r="CZ72" i="1"/>
  <c r="CZ87" i="1"/>
  <c r="CZ52" i="1"/>
  <c r="CZ77" i="1"/>
  <c r="CZ70" i="1"/>
  <c r="CZ53" i="1"/>
  <c r="CZ55" i="1"/>
  <c r="CZ57" i="1"/>
  <c r="CZ59" i="1"/>
  <c r="CZ67" i="1"/>
  <c r="CZ86" i="1"/>
  <c r="CZ68" i="1"/>
  <c r="CZ61" i="1"/>
  <c r="CZ84" i="1"/>
  <c r="CZ78" i="1"/>
  <c r="CZ63" i="1"/>
  <c r="CZ88" i="1"/>
  <c r="CZ82" i="1"/>
  <c r="CZ75" i="1"/>
  <c r="CZ65" i="1"/>
  <c r="CZ85" i="1"/>
  <c r="CZ80" i="1"/>
  <c r="CZ73" i="1"/>
  <c r="CO86" i="1"/>
  <c r="CO81" i="1"/>
  <c r="CO84" i="1"/>
  <c r="CO88" i="1"/>
  <c r="CO68" i="1"/>
  <c r="CO82" i="1"/>
  <c r="CO77" i="1"/>
  <c r="CO80" i="1"/>
  <c r="CO75" i="1"/>
  <c r="CO78" i="1"/>
  <c r="CO73" i="1"/>
  <c r="CO87" i="1"/>
  <c r="CO71" i="1"/>
  <c r="CO57" i="1"/>
  <c r="CO60" i="1"/>
  <c r="CO59" i="1"/>
  <c r="CO74" i="1"/>
  <c r="CO62" i="1"/>
  <c r="CO61" i="1"/>
  <c r="CO64" i="1"/>
  <c r="CO85" i="1"/>
  <c r="CO63" i="1"/>
  <c r="CO66" i="1"/>
  <c r="CO52" i="1"/>
  <c r="CO83" i="1"/>
  <c r="CO65" i="1"/>
  <c r="CO67" i="1"/>
  <c r="CO79" i="1"/>
  <c r="CO72" i="1"/>
  <c r="CO76" i="1"/>
  <c r="CO54" i="1"/>
  <c r="CO70" i="1"/>
  <c r="CO53" i="1"/>
  <c r="CO56" i="1"/>
  <c r="CO69" i="1"/>
  <c r="CJ75" i="1"/>
  <c r="KU85" i="1"/>
  <c r="KU81" i="1"/>
  <c r="KU66" i="1"/>
  <c r="KU73" i="1"/>
  <c r="KU55" i="1"/>
  <c r="KU88" i="1"/>
  <c r="KU79" i="1"/>
  <c r="KU64" i="1"/>
  <c r="KU63" i="1"/>
  <c r="KU59" i="1"/>
  <c r="KU86" i="1"/>
  <c r="KU77" i="1"/>
  <c r="KU62" i="1"/>
  <c r="KU60" i="1"/>
  <c r="KU53" i="1"/>
  <c r="KU84" i="1"/>
  <c r="KU76" i="1"/>
  <c r="KU75" i="1"/>
  <c r="KU58" i="1"/>
  <c r="KU83" i="1"/>
  <c r="KU74" i="1"/>
  <c r="KU71" i="1"/>
  <c r="KU56" i="1"/>
  <c r="KU80" i="1"/>
  <c r="KU72" i="1"/>
  <c r="KU69" i="1"/>
  <c r="KU54" i="1"/>
  <c r="KU82" i="1"/>
  <c r="KU52" i="1"/>
  <c r="KU70" i="1"/>
  <c r="KU68" i="1"/>
  <c r="KU67" i="1"/>
  <c r="KU65" i="1"/>
  <c r="KU61" i="1"/>
  <c r="KU87" i="1"/>
  <c r="KU57" i="1"/>
  <c r="KO54" i="1"/>
  <c r="KO81" i="1"/>
  <c r="KO76" i="1"/>
  <c r="KO74" i="1"/>
  <c r="KO67" i="1"/>
  <c r="KO65" i="1"/>
  <c r="KO52" i="1"/>
  <c r="KO66" i="1"/>
  <c r="HW52" i="1"/>
  <c r="HW84" i="1"/>
  <c r="HW85" i="1"/>
  <c r="HW74" i="1"/>
  <c r="HW57" i="1"/>
  <c r="HW82" i="1"/>
  <c r="HW76" i="1"/>
  <c r="HW72" i="1"/>
  <c r="HW55" i="1"/>
  <c r="HW80" i="1"/>
  <c r="HW71" i="1"/>
  <c r="HW70" i="1"/>
  <c r="HW56" i="1"/>
  <c r="HW88" i="1"/>
  <c r="HW78" i="1"/>
  <c r="HW69" i="1"/>
  <c r="HW68" i="1"/>
  <c r="HW53" i="1"/>
  <c r="HW86" i="1"/>
  <c r="HW83" i="1"/>
  <c r="HW67" i="1"/>
  <c r="HW66" i="1"/>
  <c r="HW60" i="1"/>
  <c r="HW87" i="1"/>
  <c r="HW77" i="1"/>
  <c r="HW65" i="1"/>
  <c r="HW64" i="1"/>
  <c r="HW54" i="1"/>
  <c r="HW81" i="1"/>
  <c r="HW75" i="1"/>
  <c r="HW63" i="1"/>
  <c r="HW62" i="1"/>
  <c r="HW58" i="1"/>
  <c r="HP52" i="1"/>
  <c r="HP83" i="1"/>
  <c r="HP77" i="1"/>
  <c r="HP66" i="1"/>
  <c r="HP70" i="1"/>
  <c r="HP62" i="1"/>
  <c r="HP84" i="1"/>
  <c r="HP75" i="1"/>
  <c r="HP64" i="1"/>
  <c r="HP61" i="1"/>
  <c r="HP56" i="1"/>
  <c r="HP81" i="1"/>
  <c r="HP78" i="1"/>
  <c r="HP71" i="1"/>
  <c r="HP60" i="1"/>
  <c r="HP79" i="1"/>
  <c r="HP76" i="1"/>
  <c r="HP63" i="1"/>
  <c r="HP55" i="1"/>
  <c r="HP88" i="1"/>
  <c r="HP74" i="1"/>
  <c r="HP59" i="1"/>
  <c r="HP54" i="1"/>
  <c r="HP86" i="1"/>
  <c r="HP73" i="1"/>
  <c r="HP57" i="1"/>
  <c r="HP53" i="1"/>
  <c r="HP87" i="1"/>
  <c r="HP82" i="1"/>
  <c r="HP68" i="1"/>
  <c r="HP69" i="1"/>
  <c r="HP65" i="1"/>
  <c r="HC85" i="1"/>
  <c r="HC76" i="1"/>
  <c r="HC64" i="1"/>
  <c r="HC63" i="1"/>
  <c r="HC59" i="1"/>
  <c r="HC88" i="1"/>
  <c r="HC74" i="1"/>
  <c r="HC62" i="1"/>
  <c r="HC60" i="1"/>
  <c r="HC55" i="1"/>
  <c r="HC83" i="1"/>
  <c r="HC86" i="1"/>
  <c r="HC84" i="1"/>
  <c r="HC58" i="1"/>
  <c r="HC53" i="1"/>
  <c r="HC82" i="1"/>
  <c r="HC77" i="1"/>
  <c r="HC71" i="1"/>
  <c r="HC56" i="1"/>
  <c r="HC80" i="1"/>
  <c r="HC72" i="1"/>
  <c r="HC69" i="1"/>
  <c r="HC54" i="1"/>
  <c r="HC78" i="1"/>
  <c r="HC70" i="1"/>
  <c r="HC67" i="1"/>
  <c r="HC61" i="1"/>
  <c r="HC73" i="1"/>
  <c r="HC57" i="1"/>
  <c r="HC87" i="1"/>
  <c r="HC65" i="1"/>
  <c r="HC81" i="1"/>
  <c r="HC79" i="1"/>
  <c r="HC52" i="1"/>
  <c r="HC68" i="1"/>
  <c r="HC66" i="1"/>
  <c r="GV88" i="1"/>
  <c r="GV73" i="1"/>
  <c r="GV61" i="1"/>
  <c r="GV66" i="1"/>
  <c r="GV53" i="1"/>
  <c r="GV82" i="1"/>
  <c r="GV71" i="1"/>
  <c r="GV57" i="1"/>
  <c r="GV84" i="1"/>
  <c r="GV80" i="1"/>
  <c r="GV81" i="1"/>
  <c r="GV68" i="1"/>
  <c r="GV58" i="1"/>
  <c r="GV78" i="1"/>
  <c r="GV77" i="1"/>
  <c r="GV64" i="1"/>
  <c r="GV60" i="1"/>
  <c r="GV76" i="1"/>
  <c r="GV72" i="1"/>
  <c r="GV67" i="1"/>
  <c r="GV62" i="1"/>
  <c r="GV52" i="1"/>
  <c r="GV87" i="1"/>
  <c r="GV74" i="1"/>
  <c r="GV75" i="1"/>
  <c r="GV63" i="1"/>
  <c r="GV54" i="1"/>
  <c r="GV85" i="1"/>
  <c r="GV86" i="1"/>
  <c r="GV69" i="1"/>
  <c r="GV59" i="1"/>
  <c r="GV55" i="1"/>
  <c r="CJ82" i="1"/>
  <c r="CJ87" i="1"/>
  <c r="DM84" i="1"/>
  <c r="DM63" i="1"/>
  <c r="DM78" i="1"/>
  <c r="DM64" i="1"/>
  <c r="DM55" i="1"/>
  <c r="DM81" i="1"/>
  <c r="DM61" i="1"/>
  <c r="DM77" i="1"/>
  <c r="DM62" i="1"/>
  <c r="DM76" i="1"/>
  <c r="DM59" i="1"/>
  <c r="DM86" i="1"/>
  <c r="DM60" i="1"/>
  <c r="DM74" i="1"/>
  <c r="DM57" i="1"/>
  <c r="DM82" i="1"/>
  <c r="DM58" i="1"/>
  <c r="DM88" i="1"/>
  <c r="DM79" i="1"/>
  <c r="DM75" i="1"/>
  <c r="DM56" i="1"/>
  <c r="DM87" i="1"/>
  <c r="DM69" i="1"/>
  <c r="DM72" i="1"/>
  <c r="DM70" i="1"/>
  <c r="DM54" i="1"/>
  <c r="DE88" i="1"/>
  <c r="DE76" i="1"/>
  <c r="DE87" i="1"/>
  <c r="DE75" i="1"/>
  <c r="DE84" i="1"/>
  <c r="DE73" i="1"/>
  <c r="DE82" i="1"/>
  <c r="DE71" i="1"/>
  <c r="DE80" i="1"/>
  <c r="DE69" i="1"/>
  <c r="DE78" i="1"/>
  <c r="DE79" i="1"/>
  <c r="CY78" i="1"/>
  <c r="CY62" i="1"/>
  <c r="CY64" i="1"/>
  <c r="CY66" i="1"/>
  <c r="CY80" i="1"/>
  <c r="BD62" i="1"/>
  <c r="BD66" i="1"/>
  <c r="BD56" i="1"/>
  <c r="BD58" i="1"/>
  <c r="BD60" i="1"/>
  <c r="BD68" i="1"/>
  <c r="AD72" i="1"/>
  <c r="AD70" i="1"/>
  <c r="Y69" i="1"/>
  <c r="Y71" i="1"/>
  <c r="Q68" i="1"/>
  <c r="Q69" i="1"/>
  <c r="BD54" i="1"/>
  <c r="AC84" i="1"/>
  <c r="AC77" i="1"/>
  <c r="AC82" i="1"/>
  <c r="AC75" i="1"/>
  <c r="AC80" i="1"/>
  <c r="AC73" i="1"/>
  <c r="AC78" i="1"/>
  <c r="AC71" i="1"/>
  <c r="AC87" i="1"/>
  <c r="AC79" i="1"/>
  <c r="AC85" i="1"/>
  <c r="AC70" i="1"/>
  <c r="IA78" i="1"/>
  <c r="IA77" i="1"/>
  <c r="IA75" i="1"/>
  <c r="IA56" i="1"/>
  <c r="IA84" i="1"/>
  <c r="IA72" i="1"/>
  <c r="IA71" i="1"/>
  <c r="IA54" i="1"/>
  <c r="IA82" i="1"/>
  <c r="IA70" i="1"/>
  <c r="IA69" i="1"/>
  <c r="IA65" i="1"/>
  <c r="IA87" i="1"/>
  <c r="IA83" i="1"/>
  <c r="IA68" i="1"/>
  <c r="IA67" i="1"/>
  <c r="IA59" i="1"/>
  <c r="IA85" i="1"/>
  <c r="IA81" i="1"/>
  <c r="IA66" i="1"/>
  <c r="IA63" i="1"/>
  <c r="IA53" i="1"/>
  <c r="IA88" i="1"/>
  <c r="IA79" i="1"/>
  <c r="IA64" i="1"/>
  <c r="IA61" i="1"/>
  <c r="IA55" i="1"/>
  <c r="FI86" i="1"/>
  <c r="FI69" i="1"/>
  <c r="FI88" i="1"/>
  <c r="FI58" i="1"/>
  <c r="FI82" i="1"/>
  <c r="FI80" i="1"/>
  <c r="FI67" i="1"/>
  <c r="FI81" i="1"/>
  <c r="FI56" i="1"/>
  <c r="FI77" i="1"/>
  <c r="FI65" i="1"/>
  <c r="FI70" i="1"/>
  <c r="FI54" i="1"/>
  <c r="FI74" i="1"/>
  <c r="FI63" i="1"/>
  <c r="FI68" i="1"/>
  <c r="FI53" i="1"/>
  <c r="FI84" i="1"/>
  <c r="FI61" i="1"/>
  <c r="FI66" i="1"/>
  <c r="FI75" i="1"/>
  <c r="FI87" i="1"/>
  <c r="FI78" i="1"/>
  <c r="FI59" i="1"/>
  <c r="FI64" i="1"/>
  <c r="FI73" i="1"/>
  <c r="BJ72" i="1"/>
  <c r="BJ70" i="1"/>
  <c r="AJ68" i="1"/>
  <c r="AJ67" i="1"/>
  <c r="AJ63" i="1"/>
  <c r="DM68" i="1"/>
  <c r="FW86" i="1"/>
  <c r="FW79" i="1"/>
  <c r="FW84" i="1"/>
  <c r="FW75" i="1"/>
  <c r="FW59" i="1"/>
  <c r="FW66" i="1"/>
  <c r="FW82" i="1"/>
  <c r="FW73" i="1"/>
  <c r="FW55" i="1"/>
  <c r="FW54" i="1"/>
  <c r="FW80" i="1"/>
  <c r="FW69" i="1"/>
  <c r="BI77" i="1"/>
  <c r="BI80" i="1"/>
  <c r="BI73" i="1"/>
  <c r="BI78" i="1"/>
  <c r="BI71" i="1"/>
  <c r="BI87" i="1"/>
  <c r="BI85" i="1"/>
  <c r="BI88" i="1"/>
  <c r="BI83" i="1"/>
  <c r="BI86" i="1"/>
  <c r="BI81" i="1"/>
  <c r="AI67" i="1"/>
  <c r="AI59" i="1"/>
  <c r="AI61" i="1"/>
  <c r="AN58" i="1"/>
  <c r="JO85" i="1"/>
  <c r="JO79" i="1"/>
  <c r="JO66" i="1"/>
  <c r="JO63" i="1"/>
  <c r="JO65" i="1"/>
  <c r="JO88" i="1"/>
  <c r="JO77" i="1"/>
  <c r="JO64" i="1"/>
  <c r="JO60" i="1"/>
  <c r="JO53" i="1"/>
  <c r="JO86" i="1"/>
  <c r="JO84" i="1"/>
  <c r="JO62" i="1"/>
  <c r="JO58" i="1"/>
  <c r="JO55" i="1"/>
  <c r="JO83" i="1"/>
  <c r="JO76" i="1"/>
  <c r="JO71" i="1"/>
  <c r="JO56" i="1"/>
  <c r="JO80" i="1"/>
  <c r="JO74" i="1"/>
  <c r="JO69" i="1"/>
  <c r="JO54" i="1"/>
  <c r="JO78" i="1"/>
  <c r="JO72" i="1"/>
  <c r="JO67" i="1"/>
  <c r="JO57" i="1"/>
  <c r="JA85" i="1"/>
  <c r="JA71" i="1"/>
  <c r="JA56" i="1"/>
  <c r="JA57" i="1"/>
  <c r="JA88" i="1"/>
  <c r="JA76" i="1"/>
  <c r="JA69" i="1"/>
  <c r="JA74" i="1"/>
  <c r="JA55" i="1"/>
  <c r="JA86" i="1"/>
  <c r="JA80" i="1"/>
  <c r="JA67" i="1"/>
  <c r="JA70" i="1"/>
  <c r="JA53" i="1"/>
  <c r="JA84" i="1"/>
  <c r="JA77" i="1"/>
  <c r="JA65" i="1"/>
  <c r="JA68" i="1"/>
  <c r="JA59" i="1"/>
  <c r="JA82" i="1"/>
  <c r="JA75" i="1"/>
  <c r="JA64" i="1"/>
  <c r="JA72" i="1"/>
  <c r="JA54" i="1"/>
  <c r="JA87" i="1"/>
  <c r="JA73" i="1"/>
  <c r="JA63" i="1"/>
  <c r="JA62" i="1"/>
  <c r="BO67" i="1"/>
  <c r="BO79" i="1"/>
  <c r="BO53" i="1"/>
  <c r="BO55" i="1"/>
  <c r="BO57" i="1"/>
  <c r="JG78" i="1"/>
  <c r="JG74" i="1"/>
  <c r="JG73" i="1"/>
  <c r="JG56" i="1"/>
  <c r="JG84" i="1"/>
  <c r="JG72" i="1"/>
  <c r="JG71" i="1"/>
  <c r="JG54" i="1"/>
  <c r="JG83" i="1"/>
  <c r="JG75" i="1"/>
  <c r="JG69" i="1"/>
  <c r="JG61" i="1"/>
  <c r="JG87" i="1"/>
  <c r="JG81" i="1"/>
  <c r="JG70" i="1"/>
  <c r="JG67" i="1"/>
  <c r="JG59" i="1"/>
  <c r="JG85" i="1"/>
  <c r="JG79" i="1"/>
  <c r="JG68" i="1"/>
  <c r="JG63" i="1"/>
  <c r="JG55" i="1"/>
  <c r="JG88" i="1"/>
  <c r="JG77" i="1"/>
  <c r="JG66" i="1"/>
  <c r="JG65" i="1"/>
  <c r="JG53" i="1"/>
  <c r="BU73" i="1"/>
  <c r="BU68" i="1"/>
  <c r="AN60" i="1"/>
  <c r="AN66" i="1"/>
  <c r="AN64" i="1"/>
  <c r="AN54" i="1"/>
  <c r="AN62" i="1"/>
  <c r="CY56" i="1"/>
  <c r="DE81" i="1"/>
  <c r="DM65" i="1"/>
  <c r="BD64" i="1"/>
  <c r="AN68" i="1"/>
  <c r="HD82" i="1"/>
  <c r="HD73" i="1"/>
  <c r="HD64" i="1"/>
  <c r="HD57" i="1"/>
  <c r="HD80" i="1"/>
  <c r="HD85" i="1"/>
  <c r="HD60" i="1"/>
  <c r="HD65" i="1"/>
  <c r="HD78" i="1"/>
  <c r="HD74" i="1"/>
  <c r="HD58" i="1"/>
  <c r="HD68" i="1"/>
  <c r="HD88" i="1"/>
  <c r="HD81" i="1"/>
  <c r="HD63" i="1"/>
  <c r="HD66" i="1"/>
  <c r="HD56" i="1"/>
  <c r="HD86" i="1"/>
  <c r="HD79" i="1"/>
  <c r="HD62" i="1"/>
  <c r="HD59" i="1"/>
  <c r="HD53" i="1"/>
  <c r="HD84" i="1"/>
  <c r="HD76" i="1"/>
  <c r="HD71" i="1"/>
  <c r="HD55" i="1"/>
  <c r="HD54" i="1"/>
  <c r="GW87" i="1"/>
  <c r="GW67" i="1"/>
  <c r="GW80" i="1"/>
  <c r="GW66" i="1"/>
  <c r="GW71" i="1"/>
  <c r="GW85" i="1"/>
  <c r="GW65" i="1"/>
  <c r="GW79" i="1"/>
  <c r="GW64" i="1"/>
  <c r="GW53" i="1"/>
  <c r="GW83" i="1"/>
  <c r="GW63" i="1"/>
  <c r="GW77" i="1"/>
  <c r="GW62" i="1"/>
  <c r="GW88" i="1"/>
  <c r="GW86" i="1"/>
  <c r="GW61" i="1"/>
  <c r="GW76" i="1"/>
  <c r="GW60" i="1"/>
  <c r="GW73" i="1"/>
  <c r="GW78" i="1"/>
  <c r="GW59" i="1"/>
  <c r="GW75" i="1"/>
  <c r="GW58" i="1"/>
  <c r="GW72" i="1"/>
  <c r="GW57" i="1"/>
  <c r="GW74" i="1"/>
  <c r="GW56" i="1"/>
  <c r="GO80" i="1"/>
  <c r="GO56" i="1"/>
  <c r="GO53" i="1"/>
  <c r="GO73" i="1"/>
  <c r="GO84" i="1"/>
  <c r="GO86" i="1"/>
  <c r="AY67" i="1"/>
  <c r="AY53" i="1"/>
  <c r="AY55" i="1"/>
  <c r="AY57" i="1"/>
  <c r="AY59" i="1"/>
  <c r="AY61" i="1"/>
  <c r="AY63" i="1"/>
  <c r="AY65" i="1"/>
  <c r="AS88" i="1"/>
  <c r="AS83" i="1"/>
  <c r="AS86" i="1"/>
  <c r="AS81" i="1"/>
  <c r="AS84" i="1"/>
  <c r="AS77" i="1"/>
  <c r="AS82" i="1"/>
  <c r="AS75" i="1"/>
  <c r="AS80" i="1"/>
  <c r="AS73" i="1"/>
  <c r="AS78" i="1"/>
  <c r="AS71" i="1"/>
  <c r="KS24" i="1"/>
  <c r="KS20" i="1"/>
  <c r="KS18" i="1"/>
  <c r="KS45" i="1"/>
  <c r="KM43" i="1"/>
  <c r="KM24" i="1"/>
  <c r="KM25" i="1"/>
  <c r="KM22" i="1"/>
  <c r="KM12" i="1"/>
  <c r="KM39" i="1"/>
  <c r="KM42" i="1"/>
  <c r="KM46" i="1"/>
  <c r="KM18" i="1"/>
  <c r="KM35" i="1"/>
  <c r="KM31" i="1"/>
  <c r="KM30" i="1"/>
  <c r="KM14" i="1"/>
  <c r="KM45" i="1"/>
  <c r="KM27" i="1"/>
  <c r="KM20" i="1"/>
  <c r="KM21" i="1"/>
  <c r="KM44" i="1"/>
  <c r="KM41" i="1"/>
  <c r="KM38" i="1"/>
  <c r="KM16" i="1"/>
  <c r="KM15" i="1"/>
  <c r="KM11" i="1"/>
  <c r="KM40" i="1"/>
  <c r="KM37" i="1"/>
  <c r="KM34" i="1"/>
  <c r="KM23" i="1"/>
  <c r="KM17" i="1"/>
  <c r="KM36" i="1"/>
  <c r="KM32" i="1"/>
  <c r="KM33" i="1"/>
  <c r="KM19" i="1"/>
  <c r="KM13" i="1"/>
  <c r="JT42" i="1"/>
  <c r="JT35" i="1"/>
  <c r="JT25" i="1"/>
  <c r="JT18" i="1"/>
  <c r="JT16" i="1"/>
  <c r="JT38" i="1"/>
  <c r="JT36" i="1"/>
  <c r="JT22" i="1"/>
  <c r="JT12" i="1"/>
  <c r="JT48" i="1" s="1" a="1"/>
  <c r="JT48" i="1" s="1"/>
  <c r="O46" i="2" s="1"/>
  <c r="JT27" i="1"/>
  <c r="JT45" i="1"/>
  <c r="JT32" i="1"/>
  <c r="JT30" i="1"/>
  <c r="JT31" i="1"/>
  <c r="JT14" i="1"/>
  <c r="JT41" i="1"/>
  <c r="JT28" i="1"/>
  <c r="JT29" i="1"/>
  <c r="JT15" i="1"/>
  <c r="JT11" i="1"/>
  <c r="JT37" i="1"/>
  <c r="JT24" i="1"/>
  <c r="JT20" i="1"/>
  <c r="JT17" i="1"/>
  <c r="JT47" i="1"/>
  <c r="JT44" i="1"/>
  <c r="JT26" i="1"/>
  <c r="JT19" i="1"/>
  <c r="JT43" i="1"/>
  <c r="JT40" i="1"/>
  <c r="JT13" i="1"/>
  <c r="JT34" i="1"/>
  <c r="JL47" i="1"/>
  <c r="JL44" i="1"/>
  <c r="JL18" i="1"/>
  <c r="JL21" i="1"/>
  <c r="JL43" i="1"/>
  <c r="JL29" i="1"/>
  <c r="JL27" i="1"/>
  <c r="JL15" i="1"/>
  <c r="JL46" i="1"/>
  <c r="JL39" i="1"/>
  <c r="JL22" i="1"/>
  <c r="JL16" i="1"/>
  <c r="JL12" i="1"/>
  <c r="JL42" i="1"/>
  <c r="JL35" i="1"/>
  <c r="JL34" i="1"/>
  <c r="JL14" i="1"/>
  <c r="JL23" i="1"/>
  <c r="JL38" i="1"/>
  <c r="JL40" i="1"/>
  <c r="JL26" i="1"/>
  <c r="JL31" i="1"/>
  <c r="JL17" i="1"/>
  <c r="JL45" i="1"/>
  <c r="JL36" i="1"/>
  <c r="JL33" i="1"/>
  <c r="JL13" i="1"/>
  <c r="JL19" i="1"/>
  <c r="JL41" i="1"/>
  <c r="JL32" i="1"/>
  <c r="JL25" i="1"/>
  <c r="JL30" i="1"/>
  <c r="JL11" i="1"/>
  <c r="JL48" i="1" s="1" a="1"/>
  <c r="JL48" i="1" s="1"/>
  <c r="G46" i="2" s="1"/>
  <c r="JB42" i="1"/>
  <c r="JB25" i="1"/>
  <c r="JB21" i="1"/>
  <c r="JB19" i="1"/>
  <c r="JB38" i="1"/>
  <c r="JB45" i="1"/>
  <c r="JB17" i="1"/>
  <c r="JB13" i="1"/>
  <c r="JB48" i="1" s="1" a="1"/>
  <c r="JB48" i="1" s="1"/>
  <c r="L45" i="2" s="1"/>
  <c r="L17" i="2" s="1"/>
  <c r="JB11" i="1"/>
  <c r="JB44" i="1"/>
  <c r="JB41" i="1"/>
  <c r="JB28" i="1"/>
  <c r="JB22" i="1"/>
  <c r="JB47" i="1"/>
  <c r="JB40" i="1"/>
  <c r="JB34" i="1"/>
  <c r="JB24" i="1"/>
  <c r="JB15" i="1"/>
  <c r="JB43" i="1"/>
  <c r="JB36" i="1"/>
  <c r="JB26" i="1"/>
  <c r="JB27" i="1"/>
  <c r="JB18" i="1"/>
  <c r="JB39" i="1"/>
  <c r="JB37" i="1"/>
  <c r="JB23" i="1"/>
  <c r="JB20" i="1"/>
  <c r="JB12" i="1"/>
  <c r="JB35" i="1"/>
  <c r="JB33" i="1"/>
  <c r="JB31" i="1"/>
  <c r="JB14" i="1"/>
  <c r="JB16" i="1"/>
  <c r="IU35" i="1"/>
  <c r="IU39" i="1"/>
  <c r="IU44" i="1"/>
  <c r="IU28" i="1"/>
  <c r="IU23" i="1"/>
  <c r="IU20" i="1"/>
  <c r="IU29" i="1"/>
  <c r="IU17" i="1"/>
  <c r="IU42" i="1"/>
  <c r="IU46" i="1"/>
  <c r="IU18" i="1"/>
  <c r="IU43" i="1"/>
  <c r="IU33" i="1"/>
  <c r="IU38" i="1"/>
  <c r="IU45" i="1"/>
  <c r="IU12" i="1"/>
  <c r="IU41" i="1"/>
  <c r="IU31" i="1"/>
  <c r="IU15" i="1"/>
  <c r="IU21" i="1"/>
  <c r="IU47" i="1"/>
  <c r="IU22" i="1"/>
  <c r="IU34" i="1"/>
  <c r="IU11" i="1"/>
  <c r="IU24" i="1"/>
  <c r="IU27" i="1"/>
  <c r="IU40" i="1"/>
  <c r="IU37" i="1"/>
  <c r="IU19" i="1"/>
  <c r="IU16" i="1"/>
  <c r="IU13" i="1"/>
  <c r="IU48" i="1" s="1" a="1"/>
  <c r="IU48" i="1" s="1"/>
  <c r="E45" i="2" s="1"/>
  <c r="IU36" i="1"/>
  <c r="IU14" i="1"/>
  <c r="IL45" i="1"/>
  <c r="IL26" i="1"/>
  <c r="IL28" i="1"/>
  <c r="IL15" i="1"/>
  <c r="IL24" i="1"/>
  <c r="IL44" i="1"/>
  <c r="IL41" i="1"/>
  <c r="IL20" i="1"/>
  <c r="IL31" i="1"/>
  <c r="IL43" i="1"/>
  <c r="IL37" i="1"/>
  <c r="IL16" i="1"/>
  <c r="IL47" i="1"/>
  <c r="IL33" i="1"/>
  <c r="IL12" i="1"/>
  <c r="IL42" i="1"/>
  <c r="IL29" i="1"/>
  <c r="IL25" i="1"/>
  <c r="IL39" i="1"/>
  <c r="IL13" i="1"/>
  <c r="IL17" i="1"/>
  <c r="IL38" i="1"/>
  <c r="IL40" i="1"/>
  <c r="IL27" i="1"/>
  <c r="IL35" i="1"/>
  <c r="IL11" i="1"/>
  <c r="IL21" i="1"/>
  <c r="IL34" i="1"/>
  <c r="IL36" i="1"/>
  <c r="IL14" i="1"/>
  <c r="IL48" i="1" s="1" a="1"/>
  <c r="IL48" i="1" s="1"/>
  <c r="K44" i="2" s="1"/>
  <c r="IL18" i="1"/>
  <c r="IL22" i="1"/>
  <c r="ID15" i="1"/>
  <c r="ID24" i="1"/>
  <c r="ID43" i="1"/>
  <c r="ID33" i="1"/>
  <c r="ID11" i="1"/>
  <c r="ID48" i="1" s="1" a="1"/>
  <c r="ID48" i="1" s="1"/>
  <c r="C44" i="2" s="1"/>
  <c r="C16" i="2" s="1"/>
  <c r="ID20" i="1"/>
  <c r="ID42" i="1"/>
  <c r="ID29" i="1"/>
  <c r="ID16" i="1"/>
  <c r="ID27" i="1"/>
  <c r="ID38" i="1"/>
  <c r="ID47" i="1"/>
  <c r="ID39" i="1"/>
  <c r="ID12" i="1"/>
  <c r="ID25" i="1"/>
  <c r="ID34" i="1"/>
  <c r="ID40" i="1"/>
  <c r="ID13" i="1"/>
  <c r="ID17" i="1"/>
  <c r="ID30" i="1"/>
  <c r="ID36" i="1"/>
  <c r="ID23" i="1"/>
  <c r="ID21" i="1"/>
  <c r="ID46" i="1"/>
  <c r="ID26" i="1"/>
  <c r="ID32" i="1"/>
  <c r="ID14" i="1"/>
  <c r="ID18" i="1"/>
  <c r="ID22" i="1"/>
  <c r="ID31" i="1"/>
  <c r="ID45" i="1"/>
  <c r="ID41" i="1"/>
  <c r="ID28" i="1"/>
  <c r="HU34" i="1"/>
  <c r="HU21" i="1"/>
  <c r="HU38" i="1"/>
  <c r="HU31" i="1"/>
  <c r="HU47" i="1"/>
  <c r="HK13" i="1"/>
  <c r="HK40" i="1"/>
  <c r="HK24" i="1"/>
  <c r="HK19" i="1"/>
  <c r="HK14" i="1"/>
  <c r="HK28" i="1"/>
  <c r="HK36" i="1"/>
  <c r="HK43" i="1"/>
  <c r="HK20" i="1"/>
  <c r="HK15" i="1"/>
  <c r="HK17" i="1"/>
  <c r="HK42" i="1"/>
  <c r="HK16" i="1"/>
  <c r="HK41" i="1"/>
  <c r="HK38" i="1"/>
  <c r="HK12" i="1"/>
  <c r="HK48" i="1" s="1" a="1"/>
  <c r="HK48" i="1" s="1"/>
  <c r="N42" i="2" s="1"/>
  <c r="HK31" i="1"/>
  <c r="HK34" i="1"/>
  <c r="HK11" i="1"/>
  <c r="HK47" i="1"/>
  <c r="HK21" i="1"/>
  <c r="HK37" i="1"/>
  <c r="HK27" i="1"/>
  <c r="HK46" i="1"/>
  <c r="HK30" i="1"/>
  <c r="HK39" i="1"/>
  <c r="HK29" i="1"/>
  <c r="HK35" i="1"/>
  <c r="HK45" i="1"/>
  <c r="HK26" i="1"/>
  <c r="HK32" i="1"/>
  <c r="HK22" i="1"/>
  <c r="HK25" i="1"/>
  <c r="HD32" i="1"/>
  <c r="HD26" i="1"/>
  <c r="HD39" i="1"/>
  <c r="HD41" i="1"/>
  <c r="HD22" i="1"/>
  <c r="HD15" i="1"/>
  <c r="HD19" i="1"/>
  <c r="HD48" i="1" s="1" a="1"/>
  <c r="HD48" i="1" s="1"/>
  <c r="G42" i="2" s="1"/>
  <c r="HD23" i="1"/>
  <c r="HD35" i="1"/>
  <c r="HD37" i="1"/>
  <c r="HD11" i="1"/>
  <c r="HD31" i="1"/>
  <c r="HD33" i="1"/>
  <c r="HD16" i="1"/>
  <c r="HD25" i="1"/>
  <c r="HD47" i="1"/>
  <c r="HD27" i="1"/>
  <c r="HD29" i="1"/>
  <c r="HD40" i="1"/>
  <c r="HD24" i="1"/>
  <c r="HD21" i="1"/>
  <c r="HD46" i="1"/>
  <c r="HD42" i="1"/>
  <c r="HD20" i="1"/>
  <c r="HD17" i="1"/>
  <c r="HD45" i="1"/>
  <c r="HD38" i="1"/>
  <c r="HD13" i="1"/>
  <c r="HD44" i="1"/>
  <c r="HD34" i="1"/>
  <c r="HD28" i="1"/>
  <c r="HD36" i="1"/>
  <c r="GU45" i="1"/>
  <c r="GU29" i="1"/>
  <c r="GU42" i="1"/>
  <c r="GU26" i="1"/>
  <c r="GU13" i="1"/>
  <c r="GU43" i="1"/>
  <c r="GU27" i="1"/>
  <c r="GU40" i="1"/>
  <c r="GU24" i="1"/>
  <c r="GU15" i="1"/>
  <c r="GU41" i="1"/>
  <c r="GU25" i="1"/>
  <c r="GU38" i="1"/>
  <c r="GU22" i="1"/>
  <c r="GU17" i="1"/>
  <c r="GU39" i="1"/>
  <c r="GU23" i="1"/>
  <c r="GU36" i="1"/>
  <c r="GU20" i="1"/>
  <c r="GU37" i="1"/>
  <c r="GU21" i="1"/>
  <c r="GU34" i="1"/>
  <c r="GU18" i="1"/>
  <c r="GU35" i="1"/>
  <c r="GU19" i="1"/>
  <c r="GU32" i="1"/>
  <c r="GU16" i="1"/>
  <c r="GU33" i="1"/>
  <c r="GU46" i="1"/>
  <c r="GU30" i="1"/>
  <c r="GU14" i="1"/>
  <c r="EU41" i="1"/>
  <c r="EU43" i="1"/>
  <c r="EU21" i="1"/>
  <c r="EU46" i="1"/>
  <c r="EU32" i="1"/>
  <c r="EU40" i="1"/>
  <c r="EU18" i="1"/>
  <c r="EU34" i="1"/>
  <c r="EU29" i="1"/>
  <c r="EU15" i="1"/>
  <c r="EU26" i="1"/>
  <c r="EU12" i="1"/>
  <c r="EU37" i="1"/>
  <c r="EU23" i="1"/>
  <c r="EU42" i="1"/>
  <c r="EU20" i="1"/>
  <c r="EU45" i="1"/>
  <c r="EU31" i="1"/>
  <c r="EU11" i="1"/>
  <c r="EU28" i="1"/>
  <c r="EU14" i="1"/>
  <c r="EU39" i="1"/>
  <c r="EU17" i="1"/>
  <c r="EU19" i="1"/>
  <c r="EU36" i="1"/>
  <c r="EU22" i="1"/>
  <c r="EU47" i="1"/>
  <c r="EU25" i="1"/>
  <c r="EU27" i="1"/>
  <c r="EU44" i="1"/>
  <c r="EU30" i="1"/>
  <c r="EU16" i="1"/>
  <c r="DI46" i="1"/>
  <c r="DI17" i="1"/>
  <c r="DA36" i="1"/>
  <c r="DA12" i="1"/>
  <c r="DA48" i="1" s="1" a="1"/>
  <c r="DA48" i="1" s="1"/>
  <c r="E35" i="2" s="1"/>
  <c r="E7" i="2" s="1"/>
  <c r="CQ15" i="1"/>
  <c r="CQ11" i="1"/>
  <c r="CG39" i="1"/>
  <c r="CG31" i="1"/>
  <c r="BY13" i="1"/>
  <c r="BY34" i="1"/>
  <c r="BO41" i="1"/>
  <c r="BO22" i="1"/>
  <c r="BO15" i="1"/>
  <c r="BO33" i="1"/>
  <c r="BO39" i="1"/>
  <c r="BO14" i="1"/>
  <c r="BO34" i="1"/>
  <c r="BO31" i="1"/>
  <c r="BO27" i="1"/>
  <c r="BO42" i="1"/>
  <c r="BO26" i="1"/>
  <c r="BO23" i="1"/>
  <c r="BO28" i="1"/>
  <c r="BO43" i="1"/>
  <c r="BO18" i="1"/>
  <c r="BO29" i="1"/>
  <c r="BO25" i="1"/>
  <c r="BO44" i="1"/>
  <c r="BO35" i="1"/>
  <c r="BO21" i="1"/>
  <c r="BO24" i="1"/>
  <c r="BO45" i="1"/>
  <c r="BO38" i="1"/>
  <c r="BO20" i="1"/>
  <c r="BO12" i="1"/>
  <c r="AW19" i="1"/>
  <c r="AW22" i="1"/>
  <c r="AW46" i="1"/>
  <c r="AW12" i="1"/>
  <c r="AW30" i="1"/>
  <c r="AW15" i="1"/>
  <c r="AW16" i="1"/>
  <c r="AW28" i="1"/>
  <c r="AW20" i="1"/>
  <c r="AW36" i="1"/>
  <c r="AW32" i="1"/>
  <c r="Q13" i="1"/>
  <c r="Q11" i="1"/>
  <c r="Q43" i="1"/>
  <c r="Q35" i="1"/>
  <c r="Q33" i="1"/>
  <c r="Q25" i="1"/>
  <c r="Q38" i="1"/>
  <c r="Q46" i="1"/>
  <c r="Q26" i="1"/>
  <c r="Q18" i="1"/>
  <c r="Q39" i="1"/>
  <c r="Q34" i="1"/>
  <c r="Q40" i="1"/>
  <c r="Q45" i="1"/>
  <c r="Q37" i="1"/>
  <c r="Q42" i="1"/>
  <c r="Q36" i="1"/>
  <c r="Q44" i="1"/>
  <c r="Q31" i="1"/>
  <c r="Q32" i="1"/>
  <c r="Q47" i="1"/>
  <c r="CH45" i="1"/>
  <c r="CH21" i="1"/>
  <c r="CH41" i="1"/>
  <c r="CH46" i="1"/>
  <c r="CH13" i="1"/>
  <c r="CH34" i="1"/>
  <c r="CH47" i="1"/>
  <c r="CH38" i="1"/>
  <c r="CH26" i="1"/>
  <c r="CH31" i="1"/>
  <c r="CH36" i="1"/>
  <c r="CH33" i="1"/>
  <c r="CH11" i="1"/>
  <c r="CH28" i="1"/>
  <c r="CH25" i="1"/>
  <c r="JG21" i="1"/>
  <c r="JG36" i="1"/>
  <c r="JG32" i="1"/>
  <c r="JG29" i="1"/>
  <c r="JG34" i="1"/>
  <c r="JG47" i="1"/>
  <c r="JG28" i="1"/>
  <c r="JG25" i="1"/>
  <c r="JG26" i="1"/>
  <c r="JG11" i="1"/>
  <c r="JG48" i="1" s="1" a="1"/>
  <c r="JG48" i="1" s="1"/>
  <c r="B46" i="2" s="1"/>
  <c r="B18" i="2" s="1"/>
  <c r="JG43" i="1"/>
  <c r="JG24" i="1"/>
  <c r="JG46" i="1"/>
  <c r="JG22" i="1"/>
  <c r="JG39" i="1"/>
  <c r="JG42" i="1"/>
  <c r="JG30" i="1"/>
  <c r="JG15" i="1"/>
  <c r="JG35" i="1"/>
  <c r="JG31" i="1"/>
  <c r="JG20" i="1"/>
  <c r="JG18" i="1"/>
  <c r="JG45" i="1"/>
  <c r="JG27" i="1"/>
  <c r="JG16" i="1"/>
  <c r="JG17" i="1"/>
  <c r="JG12" i="1"/>
  <c r="JG44" i="1"/>
  <c r="JG41" i="1"/>
  <c r="JG38" i="1"/>
  <c r="JG23" i="1"/>
  <c r="JG14" i="1"/>
  <c r="AP15" i="1"/>
  <c r="AP47" i="1"/>
  <c r="AP39" i="1"/>
  <c r="AP19" i="1"/>
  <c r="AP27" i="1"/>
  <c r="AP31" i="1"/>
  <c r="AP35" i="1"/>
  <c r="U11" i="1"/>
  <c r="U12" i="1"/>
  <c r="U24" i="1"/>
  <c r="U20" i="1"/>
  <c r="U19" i="1"/>
  <c r="U36" i="1"/>
  <c r="U41" i="1"/>
  <c r="U23" i="1"/>
  <c r="U42" i="1"/>
  <c r="U28" i="1"/>
  <c r="U39" i="1"/>
  <c r="U44" i="1"/>
  <c r="U29" i="1"/>
  <c r="U26" i="1"/>
  <c r="U32" i="1"/>
  <c r="U15" i="1"/>
  <c r="U47" i="1"/>
  <c r="U45" i="1"/>
  <c r="U17" i="1"/>
  <c r="V15" i="1"/>
  <c r="O19" i="1"/>
  <c r="V14" i="1"/>
  <c r="V13" i="1"/>
  <c r="S11" i="1"/>
  <c r="N42" i="1"/>
  <c r="V11" i="1"/>
  <c r="N37" i="1"/>
  <c r="N34" i="1"/>
  <c r="M89" i="1" a="1"/>
  <c r="M89" i="1" s="1"/>
  <c r="C25" i="5" s="1"/>
  <c r="C1" i="5" s="1"/>
  <c r="AI57" i="1"/>
  <c r="CW75" i="1"/>
  <c r="CW84" i="1"/>
  <c r="GO58" i="1"/>
  <c r="GO72" i="1"/>
  <c r="AZ71" i="1"/>
  <c r="EZ70" i="1"/>
  <c r="EZ80" i="1"/>
  <c r="KO87" i="1"/>
  <c r="KO78" i="1"/>
  <c r="KO64" i="1"/>
  <c r="KO59" i="1"/>
  <c r="KO85" i="1"/>
  <c r="KO75" i="1"/>
  <c r="KO62" i="1"/>
  <c r="KO53" i="1"/>
  <c r="KO83" i="1"/>
  <c r="KO73" i="1"/>
  <c r="KO60" i="1"/>
  <c r="KO70" i="1"/>
  <c r="KO88" i="1"/>
  <c r="KO79" i="1"/>
  <c r="KO71" i="1"/>
  <c r="KO56" i="1"/>
  <c r="KO61" i="1"/>
  <c r="KO86" i="1"/>
  <c r="KO77" i="1"/>
  <c r="KO69" i="1"/>
  <c r="KO68" i="1"/>
  <c r="KO63" i="1"/>
  <c r="FY87" i="1"/>
  <c r="FY74" i="1"/>
  <c r="FY57" i="1"/>
  <c r="FY62" i="1"/>
  <c r="FY85" i="1"/>
  <c r="FY72" i="1"/>
  <c r="FY75" i="1"/>
  <c r="FY60" i="1"/>
  <c r="FY88" i="1"/>
  <c r="FY65" i="1"/>
  <c r="FY70" i="1"/>
  <c r="FY54" i="1"/>
  <c r="FY86" i="1"/>
  <c r="FY63" i="1"/>
  <c r="FY68" i="1"/>
  <c r="FY79" i="1"/>
  <c r="FS53" i="1"/>
  <c r="FS61" i="1"/>
  <c r="FS69" i="1"/>
  <c r="FS77" i="1"/>
  <c r="FS85" i="1"/>
  <c r="FS54" i="1"/>
  <c r="FS62" i="1"/>
  <c r="FS70" i="1"/>
  <c r="FS78" i="1"/>
  <c r="FS86" i="1"/>
  <c r="FS55" i="1"/>
  <c r="FS63" i="1"/>
  <c r="FS71" i="1"/>
  <c r="FS79" i="1"/>
  <c r="FS87" i="1"/>
  <c r="FS57" i="1"/>
  <c r="FS65" i="1"/>
  <c r="FS73" i="1"/>
  <c r="FS81" i="1"/>
  <c r="FS58" i="1"/>
  <c r="FS66" i="1"/>
  <c r="FS74" i="1"/>
  <c r="FS82" i="1"/>
  <c r="CB60" i="1"/>
  <c r="CB64" i="1"/>
  <c r="CB62" i="1"/>
  <c r="CB54" i="1"/>
  <c r="CB66" i="1"/>
  <c r="CB56" i="1"/>
  <c r="AI55" i="1"/>
  <c r="CW79" i="1"/>
  <c r="CW86" i="1"/>
  <c r="GO64" i="1"/>
  <c r="GO77" i="1"/>
  <c r="AZ83" i="1"/>
  <c r="EZ56" i="1"/>
  <c r="EZ85" i="1"/>
  <c r="FS68" i="1"/>
  <c r="BV86" i="1"/>
  <c r="BV82" i="1"/>
  <c r="AV68" i="1"/>
  <c r="AV58" i="1"/>
  <c r="AV60" i="1"/>
  <c r="AV62" i="1"/>
  <c r="AV54" i="1"/>
  <c r="AV56" i="1"/>
  <c r="AI53" i="1"/>
  <c r="CW81" i="1"/>
  <c r="CW87" i="1"/>
  <c r="DE77" i="1"/>
  <c r="DE86" i="1"/>
  <c r="GO66" i="1"/>
  <c r="KO55" i="1"/>
  <c r="KO80" i="1"/>
  <c r="AZ59" i="1"/>
  <c r="EZ64" i="1"/>
  <c r="EZ87" i="1"/>
  <c r="IS87" i="1"/>
  <c r="IS73" i="1"/>
  <c r="IS74" i="1"/>
  <c r="IS68" i="1"/>
  <c r="IS83" i="1"/>
  <c r="IS85" i="1"/>
  <c r="IS62" i="1"/>
  <c r="IS64" i="1"/>
  <c r="IS81" i="1"/>
  <c r="IS72" i="1"/>
  <c r="IS60" i="1"/>
  <c r="IS59" i="1"/>
  <c r="IS88" i="1"/>
  <c r="IS78" i="1"/>
  <c r="IS69" i="1"/>
  <c r="IS56" i="1"/>
  <c r="IS54" i="1"/>
  <c r="IS86" i="1"/>
  <c r="IS80" i="1"/>
  <c r="IS67" i="1"/>
  <c r="IS66" i="1"/>
  <c r="IS53" i="1"/>
  <c r="FS88" i="1"/>
  <c r="FS67" i="1"/>
  <c r="CF85" i="1"/>
  <c r="CF71" i="1"/>
  <c r="CF83" i="1"/>
  <c r="CF69" i="1"/>
  <c r="CF86" i="1"/>
  <c r="CF81" i="1"/>
  <c r="CF76" i="1"/>
  <c r="CF82" i="1"/>
  <c r="CF88" i="1"/>
  <c r="CF72" i="1"/>
  <c r="CF61" i="1"/>
  <c r="CF80" i="1"/>
  <c r="CF79" i="1"/>
  <c r="CF70" i="1"/>
  <c r="CW83" i="1"/>
  <c r="CW88" i="1"/>
  <c r="GO87" i="1"/>
  <c r="GO75" i="1"/>
  <c r="GO61" i="1"/>
  <c r="GO62" i="1"/>
  <c r="GO55" i="1"/>
  <c r="GO85" i="1"/>
  <c r="GO74" i="1"/>
  <c r="GO59" i="1"/>
  <c r="GO60" i="1"/>
  <c r="GO79" i="1"/>
  <c r="GO82" i="1"/>
  <c r="GO69" i="1"/>
  <c r="GO70" i="1"/>
  <c r="GO54" i="1"/>
  <c r="GO88" i="1"/>
  <c r="GO67" i="1"/>
  <c r="GO68" i="1"/>
  <c r="GO81" i="1"/>
  <c r="AZ84" i="1"/>
  <c r="AZ81" i="1"/>
  <c r="AZ74" i="1"/>
  <c r="AZ82" i="1"/>
  <c r="AZ75" i="1"/>
  <c r="AZ72" i="1"/>
  <c r="AZ80" i="1"/>
  <c r="AZ73" i="1"/>
  <c r="AZ70" i="1"/>
  <c r="AZ88" i="1"/>
  <c r="AZ69" i="1"/>
  <c r="AZ87" i="1"/>
  <c r="AZ77" i="1"/>
  <c r="AZ57" i="1"/>
  <c r="AI65" i="1"/>
  <c r="CW85" i="1"/>
  <c r="DE83" i="1"/>
  <c r="GO76" i="1"/>
  <c r="GO57" i="1"/>
  <c r="GO83" i="1"/>
  <c r="KO72" i="1"/>
  <c r="KO82" i="1"/>
  <c r="AZ65" i="1"/>
  <c r="AZ86" i="1"/>
  <c r="EZ86" i="1"/>
  <c r="IK88" i="1"/>
  <c r="IK83" i="1"/>
  <c r="IK67" i="1"/>
  <c r="IK58" i="1"/>
  <c r="IK54" i="1"/>
  <c r="IK86" i="1"/>
  <c r="IK78" i="1"/>
  <c r="IK76" i="1"/>
  <c r="IK56" i="1"/>
  <c r="IK53" i="1"/>
  <c r="IK84" i="1"/>
  <c r="IK77" i="1"/>
  <c r="IK74" i="1"/>
  <c r="IK64" i="1"/>
  <c r="IK55" i="1"/>
  <c r="IK85" i="1"/>
  <c r="IK73" i="1"/>
  <c r="IK68" i="1"/>
  <c r="IK62" i="1"/>
  <c r="IK82" i="1"/>
  <c r="IK80" i="1"/>
  <c r="IK65" i="1"/>
  <c r="IK66" i="1"/>
  <c r="FS83" i="1"/>
  <c r="FS60" i="1"/>
  <c r="BT60" i="1"/>
  <c r="BT62" i="1"/>
  <c r="BT56" i="1"/>
  <c r="BT66" i="1"/>
  <c r="BT64" i="1"/>
  <c r="BT58" i="1"/>
  <c r="BT54" i="1"/>
  <c r="AT84" i="1"/>
  <c r="AT85" i="1"/>
  <c r="AI63" i="1"/>
  <c r="CW77" i="1"/>
  <c r="CW78" i="1"/>
  <c r="GO78" i="1"/>
  <c r="GO63" i="1"/>
  <c r="KO58" i="1"/>
  <c r="KO84" i="1"/>
  <c r="EZ58" i="1"/>
  <c r="CB58" i="1"/>
  <c r="KW88" i="1"/>
  <c r="KW77" i="1"/>
  <c r="KW69" i="1"/>
  <c r="KW64" i="1"/>
  <c r="KW54" i="1"/>
  <c r="KW86" i="1"/>
  <c r="KW83" i="1"/>
  <c r="KW67" i="1"/>
  <c r="KW60" i="1"/>
  <c r="KW53" i="1"/>
  <c r="KW84" i="1"/>
  <c r="KW78" i="1"/>
  <c r="KW65" i="1"/>
  <c r="KW58" i="1"/>
  <c r="KW55" i="1"/>
  <c r="KW87" i="1"/>
  <c r="KW75" i="1"/>
  <c r="KW63" i="1"/>
  <c r="KW61" i="1"/>
  <c r="KW85" i="1"/>
  <c r="KW73" i="1"/>
  <c r="KW62" i="1"/>
  <c r="KW70" i="1"/>
  <c r="GG82" i="1"/>
  <c r="GG67" i="1"/>
  <c r="GG78" i="1"/>
  <c r="GG62" i="1"/>
  <c r="GG88" i="1"/>
  <c r="GG65" i="1"/>
  <c r="GG76" i="1"/>
  <c r="GG60" i="1"/>
  <c r="GG87" i="1"/>
  <c r="GG74" i="1"/>
  <c r="GG59" i="1"/>
  <c r="GG70" i="1"/>
  <c r="GG54" i="1"/>
  <c r="GG85" i="1"/>
  <c r="GG72" i="1"/>
  <c r="GG57" i="1"/>
  <c r="GG68" i="1"/>
  <c r="GG55" i="1"/>
  <c r="FS80" i="1"/>
  <c r="FS59" i="1"/>
  <c r="Z81" i="1"/>
  <c r="CW71" i="1"/>
  <c r="CW80" i="1"/>
  <c r="EZ83" i="1"/>
  <c r="EZ73" i="1"/>
  <c r="EZ65" i="1"/>
  <c r="EZ66" i="1"/>
  <c r="EZ59" i="1"/>
  <c r="EZ88" i="1"/>
  <c r="EZ71" i="1"/>
  <c r="EZ61" i="1"/>
  <c r="EZ77" i="1"/>
  <c r="EZ55" i="1"/>
  <c r="EZ82" i="1"/>
  <c r="EZ74" i="1"/>
  <c r="EZ68" i="1"/>
  <c r="EZ60" i="1"/>
  <c r="EZ78" i="1"/>
  <c r="EZ75" i="1"/>
  <c r="EZ67" i="1"/>
  <c r="EZ57" i="1"/>
  <c r="EZ76" i="1"/>
  <c r="EZ79" i="1"/>
  <c r="EZ63" i="1"/>
  <c r="EZ54" i="1"/>
  <c r="KN71" i="1"/>
  <c r="KN68" i="1"/>
  <c r="KN76" i="1"/>
  <c r="KN82" i="1"/>
  <c r="KN56" i="1"/>
  <c r="KN69" i="1"/>
  <c r="KN87" i="1"/>
  <c r="KN84" i="1"/>
  <c r="KN57" i="1"/>
  <c r="KN61" i="1"/>
  <c r="KN73" i="1"/>
  <c r="KN83" i="1"/>
  <c r="KN64" i="1"/>
  <c r="KN67" i="1"/>
  <c r="KN75" i="1"/>
  <c r="R67" i="1"/>
  <c r="R80" i="1"/>
  <c r="R87" i="1"/>
  <c r="R84" i="1"/>
  <c r="R54" i="1"/>
  <c r="R65" i="1"/>
  <c r="R77" i="1"/>
  <c r="R88" i="1"/>
  <c r="R63" i="1"/>
  <c r="R78" i="1"/>
  <c r="R68" i="1"/>
  <c r="R66" i="1"/>
  <c r="R71" i="1"/>
  <c r="R61" i="1"/>
  <c r="R75" i="1"/>
  <c r="R70" i="1"/>
  <c r="R64" i="1"/>
  <c r="R59" i="1"/>
  <c r="R79" i="1"/>
  <c r="R72" i="1"/>
  <c r="R62" i="1"/>
  <c r="R83" i="1"/>
  <c r="R57" i="1"/>
  <c r="R85" i="1"/>
  <c r="R74" i="1"/>
  <c r="R60" i="1"/>
  <c r="R69" i="1"/>
  <c r="R55" i="1"/>
  <c r="R86" i="1"/>
  <c r="R76" i="1"/>
  <c r="R58" i="1"/>
  <c r="P42" i="1"/>
  <c r="KC36" i="1"/>
  <c r="KC39" i="1"/>
  <c r="KC27" i="1"/>
  <c r="KC19" i="1"/>
  <c r="KC46" i="1"/>
  <c r="KC32" i="1"/>
  <c r="KC21" i="1"/>
  <c r="KC22" i="1"/>
  <c r="KC42" i="1"/>
  <c r="KC28" i="1"/>
  <c r="KC17" i="1"/>
  <c r="KC12" i="1"/>
  <c r="KC45" i="1"/>
  <c r="KC38" i="1"/>
  <c r="KC24" i="1"/>
  <c r="KC20" i="1"/>
  <c r="KC14" i="1"/>
  <c r="KC41" i="1"/>
  <c r="KC34" i="1"/>
  <c r="KC35" i="1"/>
  <c r="KC16" i="1"/>
  <c r="KC13" i="1"/>
  <c r="KC44" i="1"/>
  <c r="KC29" i="1"/>
  <c r="KC30" i="1"/>
  <c r="KC31" i="1"/>
  <c r="KC15" i="1"/>
  <c r="KC40" i="1"/>
  <c r="KC25" i="1"/>
  <c r="KC26" i="1"/>
  <c r="KC23" i="1"/>
  <c r="KC11" i="1"/>
  <c r="JW35" i="1"/>
  <c r="JW27" i="1"/>
  <c r="JW20" i="1"/>
  <c r="JW21" i="1"/>
  <c r="JW45" i="1"/>
  <c r="JW46" i="1"/>
  <c r="JW16" i="1"/>
  <c r="JW15" i="1"/>
  <c r="JW44" i="1"/>
  <c r="JW41" i="1"/>
  <c r="JW42" i="1"/>
  <c r="JW23" i="1"/>
  <c r="JW34" i="1"/>
  <c r="JW11" i="1"/>
  <c r="JW40" i="1"/>
  <c r="JW37" i="1"/>
  <c r="JW33" i="1"/>
  <c r="JW19" i="1"/>
  <c r="JW14" i="1"/>
  <c r="JW36" i="1"/>
  <c r="JW32" i="1"/>
  <c r="JW29" i="1"/>
  <c r="JW26" i="1"/>
  <c r="JW13" i="1"/>
  <c r="JW12" i="1"/>
  <c r="JW43" i="1"/>
  <c r="JW24" i="1"/>
  <c r="JW38" i="1"/>
  <c r="JW18" i="1"/>
  <c r="JW39" i="1"/>
  <c r="JW31" i="1"/>
  <c r="JW30" i="1"/>
  <c r="JW17" i="1"/>
  <c r="JH36" i="1"/>
  <c r="JH42" i="1"/>
  <c r="JH28" i="1"/>
  <c r="JH12" i="1"/>
  <c r="JH21" i="1"/>
  <c r="JH11" i="1"/>
  <c r="JH47" i="1"/>
  <c r="JH38" i="1"/>
  <c r="JH27" i="1"/>
  <c r="JH32" i="1"/>
  <c r="JH15" i="1"/>
  <c r="JH43" i="1"/>
  <c r="JH34" i="1"/>
  <c r="JH22" i="1"/>
  <c r="JH25" i="1"/>
  <c r="JH39" i="1"/>
  <c r="JH30" i="1"/>
  <c r="JH18" i="1"/>
  <c r="JH16" i="1"/>
  <c r="JH35" i="1"/>
  <c r="JH26" i="1"/>
  <c r="JH33" i="1"/>
  <c r="JH14" i="1"/>
  <c r="JH44" i="1"/>
  <c r="JH41" i="1"/>
  <c r="JH31" i="1"/>
  <c r="JH19" i="1"/>
  <c r="JH24" i="1"/>
  <c r="JH40" i="1"/>
  <c r="JH37" i="1"/>
  <c r="JH20" i="1"/>
  <c r="JH17" i="1"/>
  <c r="JH13" i="1"/>
  <c r="IX47" i="1"/>
  <c r="IX39" i="1"/>
  <c r="IX30" i="1"/>
  <c r="IX33" i="1"/>
  <c r="IX19" i="1"/>
  <c r="IX11" i="1"/>
  <c r="IX46" i="1"/>
  <c r="IX35" i="1"/>
  <c r="IX26" i="1"/>
  <c r="IX14" i="1"/>
  <c r="IX20" i="1"/>
  <c r="IX13" i="1"/>
  <c r="IX17" i="1"/>
  <c r="IX41" i="1"/>
  <c r="IX31" i="1"/>
  <c r="IX40" i="1"/>
  <c r="IX27" i="1"/>
  <c r="IX18" i="1"/>
  <c r="IX23" i="1"/>
  <c r="IX12" i="1"/>
  <c r="IX36" i="1"/>
  <c r="IX45" i="1"/>
  <c r="IX24" i="1"/>
  <c r="IX37" i="1"/>
  <c r="IX28" i="1"/>
  <c r="IX38" i="1"/>
  <c r="IX16" i="1"/>
  <c r="IX29" i="1"/>
  <c r="IX25" i="1"/>
  <c r="IX44" i="1"/>
  <c r="IX43" i="1"/>
  <c r="IX34" i="1"/>
  <c r="II17" i="1"/>
  <c r="II32" i="1"/>
  <c r="II44" i="1"/>
  <c r="II30" i="1"/>
  <c r="II11" i="1"/>
  <c r="II33" i="1"/>
  <c r="II41" i="1"/>
  <c r="II40" i="1"/>
  <c r="II26" i="1"/>
  <c r="II36" i="1"/>
  <c r="II22" i="1"/>
  <c r="II47" i="1"/>
  <c r="II39" i="1"/>
  <c r="II28" i="1"/>
  <c r="II18" i="1"/>
  <c r="II25" i="1"/>
  <c r="II13" i="1"/>
  <c r="II43" i="1"/>
  <c r="II29" i="1"/>
  <c r="II23" i="1"/>
  <c r="II14" i="1"/>
  <c r="II31" i="1"/>
  <c r="II21" i="1"/>
  <c r="II45" i="1"/>
  <c r="II24" i="1"/>
  <c r="II19" i="1"/>
  <c r="II37" i="1"/>
  <c r="II38" i="1"/>
  <c r="II16" i="1"/>
  <c r="II35" i="1"/>
  <c r="II46" i="1"/>
  <c r="II34" i="1"/>
  <c r="II12" i="1"/>
  <c r="II27" i="1"/>
  <c r="DM18" i="1"/>
  <c r="DM15" i="1"/>
  <c r="DM13" i="1"/>
  <c r="DM19" i="1"/>
  <c r="DM40" i="1"/>
  <c r="GY16" i="1"/>
  <c r="GY25" i="1"/>
  <c r="GY41" i="1"/>
  <c r="GY26" i="1"/>
  <c r="GY42" i="1"/>
  <c r="JH46" i="1"/>
  <c r="IX42" i="1"/>
  <c r="II15" i="1"/>
  <c r="KK19" i="1"/>
  <c r="KC37" i="1"/>
  <c r="P11" i="1"/>
  <c r="P41" i="1"/>
  <c r="P37" i="1"/>
  <c r="P31" i="1"/>
  <c r="P25" i="1"/>
  <c r="P39" i="1"/>
  <c r="P47" i="1"/>
  <c r="P30" i="1"/>
  <c r="P44" i="1"/>
  <c r="P40" i="1"/>
  <c r="P45" i="1"/>
  <c r="P34" i="1"/>
  <c r="P28" i="1"/>
  <c r="P20" i="1"/>
  <c r="P24" i="1"/>
  <c r="P27" i="1"/>
  <c r="P43" i="1"/>
  <c r="P38" i="1"/>
  <c r="P35" i="1"/>
  <c r="P18" i="1"/>
  <c r="P46" i="1"/>
  <c r="P23" i="1"/>
  <c r="P21" i="1"/>
  <c r="P26" i="1"/>
  <c r="P29" i="1"/>
  <c r="P22" i="1"/>
  <c r="DM42" i="1"/>
  <c r="DM32" i="1"/>
  <c r="DM12" i="1"/>
  <c r="DM45" i="1"/>
  <c r="GY15" i="1"/>
  <c r="GY31" i="1"/>
  <c r="GY47" i="1"/>
  <c r="GY32" i="1"/>
  <c r="P32" i="1"/>
  <c r="JW28" i="1"/>
  <c r="HM11" i="1"/>
  <c r="HM45" i="1"/>
  <c r="HM47" i="1"/>
  <c r="HM22" i="1"/>
  <c r="HM23" i="1"/>
  <c r="HM20" i="1"/>
  <c r="HM34" i="1"/>
  <c r="HM25" i="1"/>
  <c r="HM43" i="1"/>
  <c r="HM26" i="1"/>
  <c r="HM13" i="1"/>
  <c r="HM28" i="1"/>
  <c r="HM39" i="1"/>
  <c r="HM32" i="1"/>
  <c r="HM42" i="1"/>
  <c r="HM18" i="1"/>
  <c r="HM19" i="1"/>
  <c r="HM38" i="1"/>
  <c r="HM27" i="1"/>
  <c r="HM21" i="1"/>
  <c r="HM41" i="1"/>
  <c r="HM12" i="1"/>
  <c r="HM44" i="1"/>
  <c r="HM16" i="1"/>
  <c r="HM35" i="1"/>
  <c r="HM33" i="1"/>
  <c r="HM14" i="1"/>
  <c r="HM15" i="1"/>
  <c r="HM46" i="1"/>
  <c r="HM24" i="1"/>
  <c r="HM40" i="1"/>
  <c r="HM17" i="1"/>
  <c r="HM36" i="1"/>
  <c r="HM29" i="1"/>
  <c r="CW44" i="1"/>
  <c r="CW48" i="1" s="1" a="1"/>
  <c r="CW48" i="1" s="1"/>
  <c r="A35" i="2" s="1"/>
  <c r="A7" i="2" s="1"/>
  <c r="CW37" i="1"/>
  <c r="KS44" i="1"/>
  <c r="KS29" i="1"/>
  <c r="KS30" i="1"/>
  <c r="KS31" i="1"/>
  <c r="KS15" i="1"/>
  <c r="KS40" i="1"/>
  <c r="KS25" i="1"/>
  <c r="KS26" i="1"/>
  <c r="KS23" i="1"/>
  <c r="KS11" i="1"/>
  <c r="KS36" i="1"/>
  <c r="KS47" i="1"/>
  <c r="KS27" i="1"/>
  <c r="KS19" i="1"/>
  <c r="KS46" i="1"/>
  <c r="KS32" i="1"/>
  <c r="KS21" i="1"/>
  <c r="KS14" i="1"/>
  <c r="KS42" i="1"/>
  <c r="KS28" i="1"/>
  <c r="KS17" i="1"/>
  <c r="KS12" i="1"/>
  <c r="KS48" i="1" s="1" a="1"/>
  <c r="KS48" i="1" s="1"/>
  <c r="J48" i="2" s="1"/>
  <c r="J20" i="2" s="1"/>
  <c r="KS41" i="1"/>
  <c r="KS34" i="1"/>
  <c r="KS43" i="1"/>
  <c r="KS16" i="1"/>
  <c r="KS22" i="1"/>
  <c r="KS37" i="1"/>
  <c r="KS33" i="1"/>
  <c r="KS39" i="1"/>
  <c r="KS35" i="1"/>
  <c r="KS13" i="1"/>
  <c r="T11" i="1"/>
  <c r="T16" i="1"/>
  <c r="T30" i="1"/>
  <c r="T41" i="1"/>
  <c r="T17" i="1"/>
  <c r="T31" i="1"/>
  <c r="T42" i="1"/>
  <c r="T18" i="1"/>
  <c r="T32" i="1"/>
  <c r="T46" i="1"/>
  <c r="T22" i="1"/>
  <c r="T33" i="1"/>
  <c r="T47" i="1"/>
  <c r="T23" i="1"/>
  <c r="T34" i="1"/>
  <c r="T14" i="1"/>
  <c r="T25" i="1"/>
  <c r="T39" i="1"/>
  <c r="T15" i="1"/>
  <c r="T26" i="1"/>
  <c r="T40" i="1"/>
  <c r="DM17" i="1"/>
  <c r="DM14" i="1"/>
  <c r="DM20" i="1"/>
  <c r="DM36" i="1"/>
  <c r="FL48" i="1" a="1"/>
  <c r="FL48" i="1" s="1"/>
  <c r="H39" i="2" s="1"/>
  <c r="CZ48" i="1" a="1"/>
  <c r="CZ48" i="1" s="1"/>
  <c r="D35" i="2" s="1"/>
  <c r="D7" i="2" s="1"/>
  <c r="GM48" i="1" a="1"/>
  <c r="GM48" i="1" s="1"/>
  <c r="E41" i="2" s="1"/>
  <c r="GY17" i="1"/>
  <c r="GY33" i="1"/>
  <c r="GY18" i="1"/>
  <c r="GY34" i="1"/>
  <c r="IX15" i="1"/>
  <c r="JW47" i="1"/>
  <c r="KC18" i="1"/>
  <c r="KW48" i="1" a="1"/>
  <c r="KW48" i="1" s="1"/>
  <c r="N48" i="2" s="1"/>
  <c r="N20" i="2" s="1"/>
  <c r="FN11" i="1"/>
  <c r="FN12" i="1"/>
  <c r="CL19" i="1"/>
  <c r="CL16" i="1"/>
  <c r="CL26" i="1"/>
  <c r="CL27" i="1"/>
  <c r="CB21" i="1"/>
  <c r="CB22" i="1"/>
  <c r="BR18" i="1"/>
  <c r="BR39" i="1"/>
  <c r="BR12" i="1"/>
  <c r="BJ39" i="1"/>
  <c r="BJ28" i="1"/>
  <c r="BJ41" i="1"/>
  <c r="BJ16" i="1"/>
  <c r="BJ37" i="1"/>
  <c r="BJ33" i="1"/>
  <c r="BJ29" i="1"/>
  <c r="BJ25" i="1"/>
  <c r="BJ45" i="1"/>
  <c r="BJ21" i="1"/>
  <c r="BJ17" i="1"/>
  <c r="BJ46" i="1"/>
  <c r="BJ13" i="1"/>
  <c r="BJ34" i="1"/>
  <c r="BJ42" i="1"/>
  <c r="BJ30" i="1"/>
  <c r="BJ27" i="1"/>
  <c r="AZ27" i="1"/>
  <c r="AZ42" i="1"/>
  <c r="AR22" i="1"/>
  <c r="AR46" i="1"/>
  <c r="DM26" i="1"/>
  <c r="DM22" i="1"/>
  <c r="DM28" i="1"/>
  <c r="DM44" i="1"/>
  <c r="GY19" i="1"/>
  <c r="GY35" i="1"/>
  <c r="GY20" i="1"/>
  <c r="GY36" i="1"/>
  <c r="P33" i="1"/>
  <c r="IX22" i="1"/>
  <c r="KC43" i="1"/>
  <c r="IX21" i="1"/>
  <c r="KR48" i="1" a="1"/>
  <c r="KR48" i="1" s="1"/>
  <c r="I48" i="2" s="1"/>
  <c r="I20" i="2" s="1"/>
  <c r="HL11" i="1"/>
  <c r="HL20" i="1"/>
  <c r="HL39" i="1"/>
  <c r="HL26" i="1"/>
  <c r="HL22" i="1"/>
  <c r="HL40" i="1"/>
  <c r="HL17" i="1"/>
  <c r="HL35" i="1"/>
  <c r="HL41" i="1"/>
  <c r="HL23" i="1"/>
  <c r="HL31" i="1"/>
  <c r="HL37" i="1"/>
  <c r="HL14" i="1"/>
  <c r="HL32" i="1"/>
  <c r="HL21" i="1"/>
  <c r="HL47" i="1"/>
  <c r="HL27" i="1"/>
  <c r="HL33" i="1"/>
  <c r="HL15" i="1"/>
  <c r="HL12" i="1"/>
  <c r="HL46" i="1"/>
  <c r="HL42" i="1"/>
  <c r="HL29" i="1"/>
  <c r="HL24" i="1"/>
  <c r="HL44" i="1"/>
  <c r="HL34" i="1"/>
  <c r="HL19" i="1"/>
  <c r="HL16" i="1"/>
  <c r="HL13" i="1"/>
  <c r="HL43" i="1"/>
  <c r="HL30" i="1"/>
  <c r="HF12" i="1"/>
  <c r="HF43" i="1"/>
  <c r="HF37" i="1"/>
  <c r="HF35" i="1"/>
  <c r="HF19" i="1"/>
  <c r="HF21" i="1"/>
  <c r="HF47" i="1"/>
  <c r="HF33" i="1"/>
  <c r="HF16" i="1"/>
  <c r="HF31" i="1"/>
  <c r="HF42" i="1"/>
  <c r="HF29" i="1"/>
  <c r="HF22" i="1"/>
  <c r="HF39" i="1"/>
  <c r="HF13" i="1"/>
  <c r="HF38" i="1"/>
  <c r="HF44" i="1"/>
  <c r="HF20" i="1"/>
  <c r="HF25" i="1"/>
  <c r="HF34" i="1"/>
  <c r="HF40" i="1"/>
  <c r="HF14" i="1"/>
  <c r="HF15" i="1"/>
  <c r="HF24" i="1"/>
  <c r="HF17" i="1"/>
  <c r="HF46" i="1"/>
  <c r="HF26" i="1"/>
  <c r="HF32" i="1"/>
  <c r="HF23" i="1"/>
  <c r="HF11" i="1"/>
  <c r="HF45" i="1"/>
  <c r="HF41" i="1"/>
  <c r="HF28" i="1"/>
  <c r="HF18" i="1"/>
  <c r="X13" i="1"/>
  <c r="X14" i="1"/>
  <c r="X15" i="1"/>
  <c r="X16" i="1"/>
  <c r="X17" i="1"/>
  <c r="X11" i="1"/>
  <c r="X12" i="1"/>
  <c r="KK45" i="1"/>
  <c r="KK38" i="1"/>
  <c r="KK47" i="1"/>
  <c r="KK20" i="1"/>
  <c r="KK14" i="1"/>
  <c r="KK41" i="1"/>
  <c r="KK34" i="1"/>
  <c r="KK43" i="1"/>
  <c r="KK16" i="1"/>
  <c r="KK12" i="1"/>
  <c r="KK37" i="1"/>
  <c r="KK33" i="1"/>
  <c r="KK30" i="1"/>
  <c r="KK35" i="1"/>
  <c r="KK15" i="1"/>
  <c r="KK44" i="1"/>
  <c r="KK29" i="1"/>
  <c r="KK26" i="1"/>
  <c r="KK27" i="1"/>
  <c r="KK11" i="1"/>
  <c r="KK48" i="1" s="1" a="1"/>
  <c r="KK48" i="1" s="1"/>
  <c r="B48" i="2" s="1"/>
  <c r="B20" i="2" s="1"/>
  <c r="KK40" i="1"/>
  <c r="KK25" i="1"/>
  <c r="KK31" i="1"/>
  <c r="KK23" i="1"/>
  <c r="KK13" i="1"/>
  <c r="KK46" i="1"/>
  <c r="KK28" i="1"/>
  <c r="KK17" i="1"/>
  <c r="KK22" i="1"/>
  <c r="KK42" i="1"/>
  <c r="KK24" i="1"/>
  <c r="KK39" i="1"/>
  <c r="KK18" i="1"/>
  <c r="DM11" i="1"/>
  <c r="DM35" i="1"/>
  <c r="DM30" i="1"/>
  <c r="DM34" i="1"/>
  <c r="GY21" i="1"/>
  <c r="GY37" i="1"/>
  <c r="GY22" i="1"/>
  <c r="GY38" i="1"/>
  <c r="JH29" i="1"/>
  <c r="KC47" i="1"/>
  <c r="IA36" i="1"/>
  <c r="IA28" i="1"/>
  <c r="IA41" i="1"/>
  <c r="IA42" i="1"/>
  <c r="IA20" i="1"/>
  <c r="IA47" i="1"/>
  <c r="IA38" i="1"/>
  <c r="IA16" i="1"/>
  <c r="IA39" i="1"/>
  <c r="IA13" i="1"/>
  <c r="IA27" i="1"/>
  <c r="IA34" i="1"/>
  <c r="IA12" i="1"/>
  <c r="IA31" i="1"/>
  <c r="IA46" i="1"/>
  <c r="IA30" i="1"/>
  <c r="IA11" i="1"/>
  <c r="IA29" i="1"/>
  <c r="IA45" i="1"/>
  <c r="IA26" i="1"/>
  <c r="IA32" i="1"/>
  <c r="IA22" i="1"/>
  <c r="IA21" i="1"/>
  <c r="IA43" i="1"/>
  <c r="IA33" i="1"/>
  <c r="IA19" i="1"/>
  <c r="IA14" i="1"/>
  <c r="IA25" i="1"/>
  <c r="IA44" i="1"/>
  <c r="IA24" i="1"/>
  <c r="IA15" i="1"/>
  <c r="HU24" i="1"/>
  <c r="HU30" i="1"/>
  <c r="HU17" i="1"/>
  <c r="HU41" i="1"/>
  <c r="HU20" i="1"/>
  <c r="HU32" i="1"/>
  <c r="HU45" i="1"/>
  <c r="HU37" i="1"/>
  <c r="HU22" i="1"/>
  <c r="HU40" i="1"/>
  <c r="HU23" i="1"/>
  <c r="HU36" i="1"/>
  <c r="HU11" i="1"/>
  <c r="HU25" i="1"/>
  <c r="HU44" i="1"/>
  <c r="HU33" i="1"/>
  <c r="HU12" i="1"/>
  <c r="HU13" i="1"/>
  <c r="HU43" i="1"/>
  <c r="HU29" i="1"/>
  <c r="HU39" i="1"/>
  <c r="HU18" i="1"/>
  <c r="HU35" i="1"/>
  <c r="HU19" i="1"/>
  <c r="HU28" i="1"/>
  <c r="HU46" i="1"/>
  <c r="HU16" i="1"/>
  <c r="HU26" i="1"/>
  <c r="HU42" i="1"/>
  <c r="HU14" i="1"/>
  <c r="HU27" i="1"/>
  <c r="HU15" i="1"/>
  <c r="HZ48" i="1" a="1"/>
  <c r="HZ48" i="1" s="1"/>
  <c r="N43" i="2" s="1"/>
  <c r="N15" i="2" s="1"/>
  <c r="FT48" i="1" a="1"/>
  <c r="FT48" i="1" s="1"/>
  <c r="A40" i="2" s="1"/>
  <c r="A12" i="2" s="1"/>
  <c r="K31" i="1"/>
  <c r="L12" i="1"/>
  <c r="N45" i="1"/>
  <c r="N13" i="1"/>
  <c r="HR48" i="1" a="1"/>
  <c r="HR48" i="1" s="1"/>
  <c r="F43" i="2" s="1"/>
  <c r="F15" i="2" s="1"/>
  <c r="KV48" i="1" a="1"/>
  <c r="KV48" i="1" s="1"/>
  <c r="M48" i="2" s="1"/>
  <c r="M20" i="2" s="1"/>
  <c r="KQ48" i="1" a="1"/>
  <c r="KQ48" i="1" s="1"/>
  <c r="H48" i="2" s="1"/>
  <c r="H20" i="2" s="1"/>
  <c r="U14" i="1"/>
  <c r="KD48" i="1" a="1"/>
  <c r="KD48" i="1" s="1"/>
  <c r="J47" i="2" s="1"/>
  <c r="KU48" i="1" a="1"/>
  <c r="KU48" i="1" s="1"/>
  <c r="L48" i="2" s="1"/>
  <c r="L20" i="2" s="1"/>
  <c r="JV48" i="1" a="1"/>
  <c r="JV48" i="1" s="1"/>
  <c r="B47" i="2" s="1"/>
  <c r="KP48" i="1" a="1"/>
  <c r="KP48" i="1" s="1"/>
  <c r="G48" i="2" s="1"/>
  <c r="G20" i="2" s="1"/>
  <c r="W13" i="1"/>
  <c r="O18" i="1"/>
  <c r="N29" i="1"/>
  <c r="IN48" i="1" a="1"/>
  <c r="IN48" i="1" s="1"/>
  <c r="M44" i="2" s="1"/>
  <c r="M16" i="2" s="1"/>
  <c r="W12" i="1"/>
  <c r="O16" i="1"/>
  <c r="N26" i="1"/>
  <c r="K39" i="1"/>
  <c r="KO48" i="1" a="1"/>
  <c r="KO48" i="1" s="1"/>
  <c r="F48" i="2" s="1"/>
  <c r="F20" i="2" s="1"/>
  <c r="V12" i="1"/>
  <c r="Q12" i="1"/>
  <c r="O11" i="1"/>
  <c r="N21" i="1"/>
  <c r="KB48" i="1" a="1"/>
  <c r="KB48" i="1" s="1"/>
  <c r="H47" i="2" s="1"/>
  <c r="H19" i="2" s="1"/>
  <c r="N18" i="1"/>
  <c r="CC48" i="1" a="1"/>
  <c r="CC48" i="1" s="1"/>
  <c r="K33" i="2" s="1"/>
  <c r="K5" i="2" s="1"/>
  <c r="FD48" i="1" a="1"/>
  <c r="FD48" i="1" s="1"/>
  <c r="O38" i="2" s="1"/>
  <c r="O10" i="2" s="1"/>
  <c r="GI17" i="1"/>
  <c r="GI33" i="1"/>
  <c r="GI18" i="1"/>
  <c r="JF36" i="1"/>
  <c r="JF43" i="1"/>
  <c r="JF19" i="1"/>
  <c r="JF25" i="1"/>
  <c r="JF46" i="1"/>
  <c r="JF39" i="1"/>
  <c r="JF34" i="1"/>
  <c r="JF16" i="1"/>
  <c r="JF42" i="1"/>
  <c r="JF32" i="1"/>
  <c r="JF13" i="1"/>
  <c r="JF33" i="1"/>
  <c r="JF45" i="1"/>
  <c r="JF38" i="1"/>
  <c r="JF21" i="1"/>
  <c r="JF26" i="1"/>
  <c r="JF30" i="1"/>
  <c r="JF41" i="1"/>
  <c r="JF35" i="1"/>
  <c r="JF29" i="1"/>
  <c r="JF18" i="1"/>
  <c r="JF14" i="1"/>
  <c r="JF37" i="1"/>
  <c r="JF47" i="1"/>
  <c r="JF24" i="1"/>
  <c r="JF17" i="1"/>
  <c r="JF20" i="1"/>
  <c r="JF44" i="1"/>
  <c r="JF31" i="1"/>
  <c r="JF28" i="1"/>
  <c r="JF12" i="1"/>
  <c r="FU48" i="1" a="1"/>
  <c r="FU48" i="1" s="1"/>
  <c r="B40" i="2" s="1"/>
  <c r="JJ48" i="1" a="1"/>
  <c r="JJ48" i="1" s="1"/>
  <c r="E46" i="2" s="1"/>
  <c r="E18" i="2" s="1"/>
  <c r="IV45" i="1"/>
  <c r="IV25" i="1"/>
  <c r="IV35" i="1"/>
  <c r="IV20" i="1"/>
  <c r="IV15" i="1"/>
  <c r="IV44" i="1"/>
  <c r="IV40" i="1"/>
  <c r="IV31" i="1"/>
  <c r="IV16" i="1"/>
  <c r="IV38" i="1"/>
  <c r="IV47" i="1"/>
  <c r="IV36" i="1"/>
  <c r="IV27" i="1"/>
  <c r="IV12" i="1"/>
  <c r="IV14" i="1"/>
  <c r="IV42" i="1"/>
  <c r="IV32" i="1"/>
  <c r="IV30" i="1"/>
  <c r="IV11" i="1"/>
  <c r="IV22" i="1"/>
  <c r="IV41" i="1"/>
  <c r="IV28" i="1"/>
  <c r="IV21" i="1"/>
  <c r="IV34" i="1"/>
  <c r="IV18" i="1"/>
  <c r="IV37" i="1"/>
  <c r="IV46" i="1"/>
  <c r="IV17" i="1"/>
  <c r="IV26" i="1"/>
  <c r="IV33" i="1"/>
  <c r="IV43" i="1"/>
  <c r="IV13" i="1"/>
  <c r="IV23" i="1"/>
  <c r="FX48" i="1" a="1"/>
  <c r="FX48" i="1" s="1"/>
  <c r="E40" i="2" s="1"/>
  <c r="GJ48" i="1" a="1"/>
  <c r="GJ48" i="1" s="1"/>
  <c r="B41" i="2" s="1"/>
  <c r="B13" i="2" s="1"/>
  <c r="GK48" i="1" a="1"/>
  <c r="GK48" i="1" s="1"/>
  <c r="C41" i="2" s="1"/>
  <c r="GI19" i="1"/>
  <c r="GI35" i="1"/>
  <c r="GI20" i="1"/>
  <c r="GI36" i="1"/>
  <c r="HJ48" i="1" a="1"/>
  <c r="HJ48" i="1" s="1"/>
  <c r="M42" i="2" s="1"/>
  <c r="GT48" i="1" a="1"/>
  <c r="GT48" i="1" s="1"/>
  <c r="L41" i="2" s="1"/>
  <c r="L13" i="2" s="1"/>
  <c r="KA48" i="1" a="1"/>
  <c r="KA48" i="1" s="1"/>
  <c r="G47" i="2" s="1"/>
  <c r="CH20" i="1"/>
  <c r="JO45" i="1"/>
  <c r="JO46" i="1"/>
  <c r="JO47" i="1"/>
  <c r="JO28" i="1"/>
  <c r="JO38" i="1"/>
  <c r="JO22" i="1"/>
  <c r="JA11" i="1"/>
  <c r="HC48" i="1" a="1"/>
  <c r="HC48" i="1" s="1"/>
  <c r="F42" i="2" s="1"/>
  <c r="IP48" i="1" a="1"/>
  <c r="IP48" i="1" s="1"/>
  <c r="O44" i="2" s="1"/>
  <c r="AA48" i="1" a="1"/>
  <c r="AA48" i="1" s="1"/>
  <c r="B30" i="2" s="1"/>
  <c r="B2" i="2" s="1"/>
  <c r="HV48" i="1" a="1"/>
  <c r="HV48" i="1" s="1"/>
  <c r="J43" i="2" s="1"/>
  <c r="GI21" i="1"/>
  <c r="GI37" i="1"/>
  <c r="GI22" i="1"/>
  <c r="GI38" i="1"/>
  <c r="KN48" i="1" a="1"/>
  <c r="KN48" i="1" s="1"/>
  <c r="E48" i="2" s="1"/>
  <c r="E20" i="2" s="1"/>
  <c r="IQ48" i="1" a="1"/>
  <c r="IQ48" i="1" s="1"/>
  <c r="A45" i="2" s="1"/>
  <c r="A17" i="2" s="1"/>
  <c r="KM48" i="1" a="1"/>
  <c r="KM48" i="1" s="1"/>
  <c r="D48" i="2" s="1"/>
  <c r="D20" i="2" s="1"/>
  <c r="KF48" i="1" a="1"/>
  <c r="KF48" i="1" s="1"/>
  <c r="L47" i="2" s="1"/>
  <c r="IZ48" i="1" a="1"/>
  <c r="IZ48" i="1" s="1"/>
  <c r="J45" i="2" s="1"/>
  <c r="J17" i="2" s="1"/>
  <c r="IT48" i="1" a="1"/>
  <c r="IT48" i="1" s="1"/>
  <c r="D45" i="2" s="1"/>
  <c r="D17" i="2" s="1"/>
  <c r="IM48" i="1" a="1"/>
  <c r="IM48" i="1" s="1"/>
  <c r="L44" i="2" s="1"/>
  <c r="HY48" i="1" a="1"/>
  <c r="HY48" i="1" s="1"/>
  <c r="M43" i="2" s="1"/>
  <c r="M15" i="2" s="1"/>
  <c r="HT48" i="1" a="1"/>
  <c r="HT48" i="1" s="1"/>
  <c r="H43" i="2" s="1"/>
  <c r="DB48" i="1" a="1"/>
  <c r="DB48" i="1" s="1"/>
  <c r="F35" i="2" s="1"/>
  <c r="F7" i="2" s="1"/>
  <c r="ES48" i="1" a="1"/>
  <c r="ES48" i="1" s="1"/>
  <c r="D38" i="2" s="1"/>
  <c r="D10" i="2" s="1"/>
  <c r="DG48" i="1" a="1"/>
  <c r="DG48" i="1" s="1"/>
  <c r="K35" i="2" s="1"/>
  <c r="K7" i="2" s="1"/>
  <c r="GV48" i="1" a="1"/>
  <c r="GV48" i="1" s="1"/>
  <c r="N41" i="2" s="1"/>
  <c r="N13" i="2" s="1"/>
  <c r="GI11" i="1"/>
  <c r="GI16" i="1"/>
  <c r="GI23" i="1"/>
  <c r="GI39" i="1"/>
  <c r="GI24" i="1"/>
  <c r="GI40" i="1"/>
  <c r="FB48" i="1" a="1"/>
  <c r="FB48" i="1" s="1"/>
  <c r="M38" i="2" s="1"/>
  <c r="M10" i="2" s="1"/>
  <c r="KH48" i="1" a="1"/>
  <c r="KH48" i="1" s="1"/>
  <c r="N47" i="2" s="1"/>
  <c r="FF48" i="1" a="1"/>
  <c r="FF48" i="1" s="1"/>
  <c r="B39" i="2" s="1"/>
  <c r="B11" i="2" s="1"/>
  <c r="EC48" i="1" a="1"/>
  <c r="EC48" i="1" s="1"/>
  <c r="C37" i="2" s="1"/>
  <c r="C9" i="2" s="1"/>
  <c r="JX48" i="1" a="1"/>
  <c r="JX48" i="1" s="1"/>
  <c r="D47" i="2" s="1"/>
  <c r="D19" i="2" s="1"/>
  <c r="JN48" i="1" a="1"/>
  <c r="JN48" i="1" s="1"/>
  <c r="I46" i="2" s="1"/>
  <c r="I18" i="2" s="1"/>
  <c r="HW48" i="1" a="1"/>
  <c r="HW48" i="1" s="1"/>
  <c r="K43" i="2" s="1"/>
  <c r="K15" i="2" s="1"/>
  <c r="JY48" i="1" a="1"/>
  <c r="JY48" i="1" s="1"/>
  <c r="E47" i="2" s="1"/>
  <c r="EP48" i="1" a="1"/>
  <c r="EP48" i="1" s="1"/>
  <c r="A38" i="2" s="1"/>
  <c r="A10" i="2" s="1"/>
  <c r="KE48" i="1" a="1"/>
  <c r="KE48" i="1" s="1"/>
  <c r="K47" i="2" s="1"/>
  <c r="K19" i="2" s="1"/>
  <c r="JZ48" i="1" a="1"/>
  <c r="JZ48" i="1" s="1"/>
  <c r="F47" i="2" s="1"/>
  <c r="JM46" i="1"/>
  <c r="JM28" i="1"/>
  <c r="JM17" i="1"/>
  <c r="JM15" i="1"/>
  <c r="JM42" i="1"/>
  <c r="JM43" i="1"/>
  <c r="JM20" i="1"/>
  <c r="JM12" i="1"/>
  <c r="JM45" i="1"/>
  <c r="JM38" i="1"/>
  <c r="JM39" i="1"/>
  <c r="JM31" i="1"/>
  <c r="JM14" i="1"/>
  <c r="JM22" i="1"/>
  <c r="JM41" i="1"/>
  <c r="JM33" i="1"/>
  <c r="JM34" i="1"/>
  <c r="JM24" i="1"/>
  <c r="JM13" i="1"/>
  <c r="JM37" i="1"/>
  <c r="JM29" i="1"/>
  <c r="JM30" i="1"/>
  <c r="JM23" i="1"/>
  <c r="JM18" i="1"/>
  <c r="JM44" i="1"/>
  <c r="JM25" i="1"/>
  <c r="JM26" i="1"/>
  <c r="JM19" i="1"/>
  <c r="JM11" i="1"/>
  <c r="JM40" i="1"/>
  <c r="JM47" i="1"/>
  <c r="JM27" i="1"/>
  <c r="JM16" i="1"/>
  <c r="IF48" i="1" a="1"/>
  <c r="IF48" i="1" s="1"/>
  <c r="E44" i="2" s="1"/>
  <c r="E16" i="2" s="1"/>
  <c r="GB48" i="1" a="1"/>
  <c r="GB48" i="1" s="1"/>
  <c r="I40" i="2" s="1"/>
  <c r="I12" i="2" s="1"/>
  <c r="FI48" i="1" a="1"/>
  <c r="FI48" i="1" s="1"/>
  <c r="E39" i="2" s="1"/>
  <c r="DH48" i="1" a="1"/>
  <c r="DH48" i="1" s="1"/>
  <c r="L35" i="2" s="1"/>
  <c r="L7" i="2" s="1"/>
  <c r="EG48" i="1" a="1"/>
  <c r="EG48" i="1" s="1"/>
  <c r="G37" i="2" s="1"/>
  <c r="G9" i="2" s="1"/>
  <c r="GI25" i="1"/>
  <c r="GI41" i="1"/>
  <c r="GI42" i="1"/>
  <c r="AL48" i="1" a="1"/>
  <c r="AL48" i="1" s="1"/>
  <c r="M30" i="2" s="1"/>
  <c r="M2" i="2" s="1"/>
  <c r="EV48" i="1" a="1"/>
  <c r="EV48" i="1" s="1"/>
  <c r="G38" i="2" s="1"/>
  <c r="G10" i="2" s="1"/>
  <c r="GI12" i="1"/>
  <c r="GI27" i="1"/>
  <c r="GI43" i="1"/>
  <c r="GI28" i="1"/>
  <c r="GI44" i="1"/>
  <c r="JP48" i="1" a="1"/>
  <c r="JP48" i="1" s="1"/>
  <c r="K46" i="2" s="1"/>
  <c r="K18" i="2" s="1"/>
  <c r="JU48" i="1" a="1"/>
  <c r="JU48" i="1" s="1"/>
  <c r="A47" i="2" s="1"/>
  <c r="A19" i="2" s="1"/>
  <c r="IC48" i="1" a="1"/>
  <c r="IC48" i="1" s="1"/>
  <c r="B44" i="2" s="1"/>
  <c r="B16" i="2" s="1"/>
  <c r="EQ48" i="1" a="1"/>
  <c r="EQ48" i="1" s="1"/>
  <c r="B38" i="2" s="1"/>
  <c r="B10" i="2" s="1"/>
  <c r="KJ48" i="1" a="1"/>
  <c r="KJ48" i="1" s="1"/>
  <c r="A48" i="2" s="1"/>
  <c r="A20" i="2" s="1"/>
  <c r="EA48" i="1" a="1"/>
  <c r="EA48" i="1" s="1"/>
  <c r="A37" i="2" s="1"/>
  <c r="A9" i="2" s="1"/>
  <c r="JR48" i="1" a="1"/>
  <c r="JR48" i="1" s="1"/>
  <c r="M46" i="2" s="1"/>
  <c r="M18" i="2" s="1"/>
  <c r="JD48" i="1" a="1"/>
  <c r="JD48" i="1" s="1"/>
  <c r="N45" i="2" s="1"/>
  <c r="IE48" i="1" a="1"/>
  <c r="IE48" i="1" s="1"/>
  <c r="D44" i="2" s="1"/>
  <c r="GZ48" i="1" a="1"/>
  <c r="GZ48" i="1" s="1"/>
  <c r="C42" i="2" s="1"/>
  <c r="C14" i="2" s="1"/>
  <c r="DW48" i="1" a="1"/>
  <c r="DW48" i="1" s="1"/>
  <c r="L36" i="2" s="1"/>
  <c r="L8" i="2" s="1"/>
  <c r="GI14" i="1"/>
  <c r="GI26" i="1"/>
  <c r="EO48" i="1" a="1"/>
  <c r="EO48" i="1" s="1"/>
  <c r="O37" i="2" s="1"/>
  <c r="O9" i="2" s="1"/>
  <c r="GI13" i="1"/>
  <c r="GI29" i="1"/>
  <c r="GI45" i="1"/>
  <c r="GI30" i="1"/>
  <c r="GI46" i="1"/>
  <c r="FJ48" i="1" a="1"/>
  <c r="FJ48" i="1" s="1"/>
  <c r="F39" i="2" s="1"/>
  <c r="F11" i="2" s="1"/>
  <c r="EJ48" i="1" a="1"/>
  <c r="EJ48" i="1" s="1"/>
  <c r="J37" i="2" s="1"/>
  <c r="J9" i="2" s="1"/>
  <c r="GX48" i="1" a="1"/>
  <c r="GX48" i="1" s="1"/>
  <c r="A42" i="2" s="1"/>
  <c r="A14" i="2" s="1"/>
  <c r="DL48" i="1" a="1"/>
  <c r="DL48" i="1" s="1"/>
  <c r="A36" i="2" s="1"/>
  <c r="A8" i="2" s="1"/>
  <c r="IR21" i="1"/>
  <c r="IR12" i="1"/>
  <c r="IR13" i="1"/>
  <c r="IR28" i="1"/>
  <c r="IR36" i="1"/>
  <c r="IR16" i="1"/>
  <c r="IR24" i="1"/>
  <c r="IR25" i="1"/>
  <c r="IR17" i="1"/>
  <c r="JK48" i="1" a="1"/>
  <c r="JK48" i="1" s="1"/>
  <c r="F46" i="2" s="1"/>
  <c r="F18" i="2" s="1"/>
  <c r="K41" i="1"/>
  <c r="K33" i="1"/>
  <c r="K25" i="1"/>
  <c r="K12" i="1"/>
  <c r="L11" i="1"/>
  <c r="HN48" i="1" a="1"/>
  <c r="HN48" i="1" s="1"/>
  <c r="B43" i="2" s="1"/>
  <c r="B15" i="2" s="1"/>
  <c r="KI48" i="1" a="1"/>
  <c r="KI48" i="1" s="1"/>
  <c r="O47" i="2" s="1"/>
  <c r="O19" i="2" s="1"/>
  <c r="HO48" i="1" a="1"/>
  <c r="HO48" i="1" s="1"/>
  <c r="C43" i="2" s="1"/>
  <c r="GW48" i="1" a="1"/>
  <c r="GW48" i="1" s="1"/>
  <c r="O41" i="2" s="1"/>
  <c r="O13" i="2" s="1"/>
  <c r="GH48" i="1" a="1"/>
  <c r="GH48" i="1" s="1"/>
  <c r="O40" i="2" s="1"/>
  <c r="FS48" i="1" a="1"/>
  <c r="FS48" i="1" s="1"/>
  <c r="O39" i="2" s="1"/>
  <c r="O11" i="2" s="1"/>
  <c r="FP48" i="1" a="1"/>
  <c r="FP48" i="1" s="1"/>
  <c r="L39" i="2" s="1"/>
  <c r="L11" i="2" s="1"/>
  <c r="CM48" i="1" a="1"/>
  <c r="CM48" i="1" s="1"/>
  <c r="F34" i="2" s="1"/>
  <c r="F6" i="2" s="1"/>
  <c r="K40" i="1"/>
  <c r="K32" i="1"/>
  <c r="K24" i="1"/>
  <c r="K19" i="1"/>
  <c r="K11" i="1"/>
  <c r="JC48" i="1" a="1"/>
  <c r="JC48" i="1" s="1"/>
  <c r="M45" i="2" s="1"/>
  <c r="IJ48" i="1" a="1"/>
  <c r="IJ48" i="1" s="1"/>
  <c r="I44" i="2" s="1"/>
  <c r="I16" i="2" s="1"/>
  <c r="HB48" i="1" a="1"/>
  <c r="HB48" i="1" s="1"/>
  <c r="E42" i="2" s="1"/>
  <c r="GR48" i="1" a="1"/>
  <c r="GR48" i="1" s="1"/>
  <c r="J41" i="2" s="1"/>
  <c r="J13" i="2" s="1"/>
  <c r="GE48" i="1" a="1"/>
  <c r="GE48" i="1" s="1"/>
  <c r="L40" i="2" s="1"/>
  <c r="GA48" i="1" a="1"/>
  <c r="GA48" i="1" s="1"/>
  <c r="H40" i="2" s="1"/>
  <c r="FH48" i="1" a="1"/>
  <c r="FH48" i="1" s="1"/>
  <c r="D39" i="2" s="1"/>
  <c r="HQ48" i="1" a="1"/>
  <c r="HQ48" i="1" s="1"/>
  <c r="E43" i="2" s="1"/>
  <c r="E15" i="2" s="1"/>
  <c r="HG48" i="1" a="1"/>
  <c r="HG48" i="1" s="1"/>
  <c r="J42" i="2" s="1"/>
  <c r="J14" i="2" s="1"/>
  <c r="HE48" i="1" a="1"/>
  <c r="HE48" i="1" s="1"/>
  <c r="H42" i="2" s="1"/>
  <c r="H14" i="2" s="1"/>
  <c r="GL48" i="1" a="1"/>
  <c r="GL48" i="1" s="1"/>
  <c r="D41" i="2" s="1"/>
  <c r="D13" i="2" s="1"/>
  <c r="EW48" i="1" a="1"/>
  <c r="EW48" i="1" s="1"/>
  <c r="H38" i="2" s="1"/>
  <c r="H10" i="2" s="1"/>
  <c r="EX48" i="1" a="1"/>
  <c r="EX48" i="1" s="1"/>
  <c r="I38" i="2" s="1"/>
  <c r="I10" i="2" s="1"/>
  <c r="K46" i="1"/>
  <c r="K38" i="1"/>
  <c r="K30" i="1"/>
  <c r="K22" i="1"/>
  <c r="K17" i="1"/>
  <c r="JE48" i="1" a="1"/>
  <c r="JE48" i="1" s="1"/>
  <c r="O45" i="2" s="1"/>
  <c r="O17" i="2" s="1"/>
  <c r="IW48" i="1" a="1"/>
  <c r="IW48" i="1" s="1"/>
  <c r="G45" i="2" s="1"/>
  <c r="G17" i="2" s="1"/>
  <c r="GD48" i="1" a="1"/>
  <c r="GD48" i="1" s="1"/>
  <c r="K40" i="2" s="1"/>
  <c r="FZ48" i="1" a="1"/>
  <c r="FZ48" i="1" s="1"/>
  <c r="G40" i="2" s="1"/>
  <c r="FK48" i="1" a="1"/>
  <c r="FK48" i="1" s="1"/>
  <c r="G39" i="2" s="1"/>
  <c r="G11" i="2" s="1"/>
  <c r="DY48" i="1" a="1"/>
  <c r="DY48" i="1" s="1"/>
  <c r="N36" i="2" s="1"/>
  <c r="N8" i="2" s="1"/>
  <c r="K45" i="1"/>
  <c r="K37" i="1"/>
  <c r="K29" i="1"/>
  <c r="K21" i="1"/>
  <c r="K16" i="1"/>
  <c r="KL48" i="1" a="1"/>
  <c r="KL48" i="1" s="1"/>
  <c r="C48" i="2" s="1"/>
  <c r="C20" i="2" s="1"/>
  <c r="HS48" i="1" a="1"/>
  <c r="HS48" i="1" s="1"/>
  <c r="G43" i="2" s="1"/>
  <c r="G15" i="2" s="1"/>
  <c r="HA48" i="1" a="1"/>
  <c r="HA48" i="1" s="1"/>
  <c r="D42" i="2" s="1"/>
  <c r="D14" i="2" s="1"/>
  <c r="GN48" i="1" a="1"/>
  <c r="GN48" i="1" s="1"/>
  <c r="F41" i="2" s="1"/>
  <c r="F13" i="2" s="1"/>
  <c r="GG48" i="1" a="1"/>
  <c r="GG48" i="1" s="1"/>
  <c r="N40" i="2" s="1"/>
  <c r="N12" i="2" s="1"/>
  <c r="K44" i="1"/>
  <c r="K36" i="1"/>
  <c r="K28" i="1"/>
  <c r="K20" i="1"/>
  <c r="K15" i="1"/>
  <c r="HI48" i="1" a="1"/>
  <c r="HI48" i="1" s="1"/>
  <c r="L42" i="2" s="1"/>
  <c r="L14" i="2" s="1"/>
  <c r="GS48" i="1" a="1"/>
  <c r="GS48" i="1" s="1"/>
  <c r="K41" i="2" s="1"/>
  <c r="GC48" i="1" a="1"/>
  <c r="GC48" i="1" s="1"/>
  <c r="J40" i="2" s="1"/>
  <c r="FY48" i="1" a="1"/>
  <c r="FY48" i="1" s="1"/>
  <c r="F40" i="2" s="1"/>
  <c r="FV48" i="1" a="1"/>
  <c r="FV48" i="1" s="1"/>
  <c r="C40" i="2" s="1"/>
  <c r="C12" i="2" s="1"/>
  <c r="FQ48" i="1" a="1"/>
  <c r="FQ48" i="1" s="1"/>
  <c r="M39" i="2" s="1"/>
  <c r="FA48" i="1" a="1"/>
  <c r="FA48" i="1" s="1"/>
  <c r="L38" i="2" s="1"/>
  <c r="L10" i="2" s="1"/>
  <c r="EI48" i="1" a="1"/>
  <c r="EI48" i="1" s="1"/>
  <c r="I37" i="2" s="1"/>
  <c r="I9" i="2" s="1"/>
  <c r="DD48" i="1" a="1"/>
  <c r="DD48" i="1" s="1"/>
  <c r="H35" i="2" s="1"/>
  <c r="H7" i="2" s="1"/>
  <c r="FG48" i="1" a="1"/>
  <c r="FG48" i="1" s="1"/>
  <c r="C39" i="2" s="1"/>
  <c r="C11" i="2" s="1"/>
  <c r="K35" i="1"/>
  <c r="K27" i="1"/>
  <c r="KG48" i="1" a="1"/>
  <c r="KG48" i="1" s="1"/>
  <c r="M47" i="2" s="1"/>
  <c r="M19" i="2" s="1"/>
  <c r="IK48" i="1" a="1"/>
  <c r="IK48" i="1" s="1"/>
  <c r="J44" i="2" s="1"/>
  <c r="J16" i="2" s="1"/>
  <c r="IH48" i="1" a="1"/>
  <c r="IH48" i="1" s="1"/>
  <c r="G44" i="2" s="1"/>
  <c r="GP48" i="1" a="1"/>
  <c r="GP48" i="1" s="1"/>
  <c r="H41" i="2" s="1"/>
  <c r="GF48" i="1" a="1"/>
  <c r="GF48" i="1" s="1"/>
  <c r="M40" i="2" s="1"/>
  <c r="FM48" i="1" a="1"/>
  <c r="FM48" i="1" s="1"/>
  <c r="I39" i="2" s="1"/>
  <c r="I11" i="2" s="1"/>
  <c r="DZ48" i="1" a="1"/>
  <c r="DZ48" i="1" s="1"/>
  <c r="O36" i="2" s="1"/>
  <c r="O8" i="2" s="1"/>
  <c r="DQ48" i="1" a="1"/>
  <c r="DQ48" i="1" s="1"/>
  <c r="F36" i="2" s="1"/>
  <c r="F8" i="2" s="1"/>
  <c r="DT48" i="1" a="1"/>
  <c r="DT48" i="1" s="1"/>
  <c r="I36" i="2" s="1"/>
  <c r="I8" i="2" s="1"/>
  <c r="DJ48" i="1" a="1"/>
  <c r="DJ48" i="1" s="1"/>
  <c r="N35" i="2" s="1"/>
  <c r="N7" i="2" s="1"/>
  <c r="EL48" i="1" a="1"/>
  <c r="EL48" i="1" s="1"/>
  <c r="L37" i="2" s="1"/>
  <c r="L9" i="2" s="1"/>
  <c r="ED48" i="1" a="1"/>
  <c r="ED48" i="1" s="1"/>
  <c r="D37" i="2" s="1"/>
  <c r="D9" i="2" s="1"/>
  <c r="EY48" i="1" a="1"/>
  <c r="EY48" i="1" s="1"/>
  <c r="J38" i="2" s="1"/>
  <c r="J10" i="2" s="1"/>
  <c r="ET48" i="1" a="1"/>
  <c r="ET48" i="1" s="1"/>
  <c r="E38" i="2" s="1"/>
  <c r="E10" i="2" s="1"/>
  <c r="DC48" i="1" a="1"/>
  <c r="DC48" i="1" s="1"/>
  <c r="G35" i="2" s="1"/>
  <c r="G7" i="2" s="1"/>
  <c r="EF48" i="1" a="1"/>
  <c r="EF48" i="1" s="1"/>
  <c r="F37" i="2" s="1"/>
  <c r="F9" i="2" s="1"/>
  <c r="DV48" i="1" a="1"/>
  <c r="DV48" i="1" s="1"/>
  <c r="K36" i="2" s="1"/>
  <c r="K8" i="2" s="1"/>
  <c r="DO48" i="1" a="1"/>
  <c r="DO48" i="1" s="1"/>
  <c r="D36" i="2" s="1"/>
  <c r="D8" i="2" s="1"/>
  <c r="Y48" i="1" a="1"/>
  <c r="Y48" i="1" s="1"/>
  <c r="O29" i="2" s="1"/>
  <c r="O1" i="2" s="1"/>
  <c r="EN48" i="1" a="1"/>
  <c r="EN48" i="1" s="1"/>
  <c r="N37" i="2" s="1"/>
  <c r="N9" i="2" s="1"/>
  <c r="DR48" i="1" a="1"/>
  <c r="DR48" i="1" s="1"/>
  <c r="G36" i="2" s="1"/>
  <c r="G8" i="2" s="1"/>
  <c r="DN48" i="1" a="1"/>
  <c r="DN48" i="1" s="1"/>
  <c r="C36" i="2" s="1"/>
  <c r="C8" i="2" s="1"/>
  <c r="DE48" i="1" a="1"/>
  <c r="DE48" i="1" s="1"/>
  <c r="I35" i="2" s="1"/>
  <c r="I7" i="2" s="1"/>
  <c r="CY48" i="1" a="1"/>
  <c r="CY48" i="1" s="1"/>
  <c r="C35" i="2" s="1"/>
  <c r="C7" i="2" s="1"/>
  <c r="P17" i="1"/>
  <c r="N44" i="1"/>
  <c r="N36" i="1"/>
  <c r="N28" i="1"/>
  <c r="N20" i="1"/>
  <c r="N12" i="1"/>
  <c r="M17" i="1"/>
  <c r="U13" i="1"/>
  <c r="P16" i="1"/>
  <c r="O17" i="1"/>
  <c r="N43" i="1"/>
  <c r="N35" i="1"/>
  <c r="N27" i="1"/>
  <c r="N19" i="1"/>
  <c r="N11" i="1"/>
  <c r="M16" i="1"/>
  <c r="P15" i="1"/>
  <c r="M15" i="1"/>
  <c r="T45" i="1"/>
  <c r="T37" i="1"/>
  <c r="T29" i="1"/>
  <c r="T21" i="1"/>
  <c r="T13" i="1"/>
  <c r="S15" i="1"/>
  <c r="P14" i="1"/>
  <c r="O15" i="1"/>
  <c r="N41" i="1"/>
  <c r="N33" i="1"/>
  <c r="N25" i="1"/>
  <c r="N17" i="1"/>
  <c r="M14" i="1"/>
  <c r="T44" i="1"/>
  <c r="T36" i="1"/>
  <c r="T28" i="1"/>
  <c r="T20" i="1"/>
  <c r="T12" i="1"/>
  <c r="S14" i="1"/>
  <c r="Q15" i="1"/>
  <c r="P13" i="1"/>
  <c r="O22" i="1"/>
  <c r="O14" i="1"/>
  <c r="N40" i="1"/>
  <c r="N32" i="1"/>
  <c r="N24" i="1"/>
  <c r="N16" i="1"/>
  <c r="M13" i="1"/>
  <c r="T43" i="1"/>
  <c r="T35" i="1"/>
  <c r="T27" i="1"/>
  <c r="T19" i="1"/>
  <c r="S13" i="1"/>
  <c r="R12" i="1"/>
  <c r="Q14" i="1"/>
  <c r="P12" i="1"/>
  <c r="O21" i="1"/>
  <c r="O13" i="1"/>
  <c r="N47" i="1"/>
  <c r="N39" i="1"/>
  <c r="N31" i="1"/>
  <c r="N23" i="1"/>
  <c r="N15" i="1"/>
  <c r="M12" i="1"/>
  <c r="P19" i="1"/>
  <c r="O20" i="1"/>
  <c r="N46" i="1"/>
  <c r="N38" i="1"/>
  <c r="N30" i="1"/>
  <c r="N22" i="1"/>
  <c r="AH48" i="1" l="1" a="1"/>
  <c r="AH48" i="1" s="1"/>
  <c r="I30" i="2" s="1"/>
  <c r="I2" i="2" s="1"/>
  <c r="BK48" i="1" a="1"/>
  <c r="BK48" i="1" s="1"/>
  <c r="H32" i="2" s="1"/>
  <c r="H4" i="2" s="1"/>
  <c r="AI48" i="1" a="1"/>
  <c r="AI48" i="1" s="1"/>
  <c r="J30" i="2" s="1"/>
  <c r="J2" i="2" s="1"/>
  <c r="BA48" i="1" a="1"/>
  <c r="BA48" i="1" s="1"/>
  <c r="M31" i="2" s="1"/>
  <c r="M3" i="2" s="1"/>
  <c r="CT48" i="1" a="1"/>
  <c r="CT48" i="1" s="1"/>
  <c r="M34" i="2" s="1"/>
  <c r="M6" i="2" s="1"/>
  <c r="L89" i="1" a="1"/>
  <c r="L89" i="1" s="1"/>
  <c r="B25" i="5" s="1"/>
  <c r="B1" i="5" s="1"/>
  <c r="FN89" i="1" a="1"/>
  <c r="FN89" i="1" s="1"/>
  <c r="J35" i="5" s="1"/>
  <c r="J11" i="5" s="1"/>
  <c r="AP89" i="1" a="1"/>
  <c r="AP89" i="1" s="1"/>
  <c r="B27" i="5" s="1"/>
  <c r="B3" i="5" s="1"/>
  <c r="EP89" i="1" a="1"/>
  <c r="EP89" i="1" s="1"/>
  <c r="A34" i="5" s="1"/>
  <c r="A10" i="5" s="1"/>
  <c r="AW89" i="1" a="1"/>
  <c r="AW89" i="1" s="1"/>
  <c r="I27" i="5" s="1"/>
  <c r="I3" i="5" s="1"/>
  <c r="IG89" i="1" a="1"/>
  <c r="IG89" i="1" s="1"/>
  <c r="F40" i="5" s="1"/>
  <c r="F16" i="5" s="1"/>
  <c r="JE89" i="1" a="1"/>
  <c r="JE89" i="1" s="1"/>
  <c r="O41" i="5" s="1"/>
  <c r="O17" i="5" s="1"/>
  <c r="DJ89" i="1" a="1"/>
  <c r="DJ89" i="1" s="1"/>
  <c r="N31" i="5" s="1"/>
  <c r="N7" i="5" s="1"/>
  <c r="FF89" i="1" a="1"/>
  <c r="FF89" i="1" s="1"/>
  <c r="B35" i="5" s="1"/>
  <c r="B11" i="5" s="1"/>
  <c r="DQ89" i="1" a="1"/>
  <c r="DQ89" i="1" s="1"/>
  <c r="F32" i="5" s="1"/>
  <c r="F8" i="5" s="1"/>
  <c r="EW89" i="1" a="1"/>
  <c r="EW89" i="1" s="1"/>
  <c r="H34" i="5" s="1"/>
  <c r="H10" i="5" s="1"/>
  <c r="GC89" i="1" a="1"/>
  <c r="GC89" i="1" s="1"/>
  <c r="J36" i="5" s="1"/>
  <c r="J12" i="5" s="1"/>
  <c r="KK89" i="1" a="1"/>
  <c r="KK89" i="1" s="1"/>
  <c r="B44" i="5" s="1"/>
  <c r="B20" i="5" s="1"/>
  <c r="T89" i="1" a="1"/>
  <c r="T89" i="1" s="1"/>
  <c r="J25" i="5" s="1"/>
  <c r="J1" i="5" s="1"/>
  <c r="FE89" i="1" a="1"/>
  <c r="FE89" i="1" s="1"/>
  <c r="A35" i="5" s="1"/>
  <c r="A11" i="5" s="1"/>
  <c r="FU89" i="1" a="1"/>
  <c r="FU89" i="1" s="1"/>
  <c r="B36" i="5" s="1"/>
  <c r="B12" i="5" s="1"/>
  <c r="GK89" i="1" a="1"/>
  <c r="GK89" i="1" s="1"/>
  <c r="C37" i="5" s="1"/>
  <c r="C13" i="5" s="1"/>
  <c r="DR89" i="1" a="1"/>
  <c r="DR89" i="1" s="1"/>
  <c r="G32" i="5" s="1"/>
  <c r="G8" i="5" s="1"/>
  <c r="AG89" i="1" a="1"/>
  <c r="AG89" i="1" s="1"/>
  <c r="H26" i="5" s="1"/>
  <c r="H2" i="5" s="1"/>
  <c r="JM89" i="1" a="1"/>
  <c r="JM89" i="1" s="1"/>
  <c r="H42" i="5" s="1"/>
  <c r="H18" i="5" s="1"/>
  <c r="DB89" i="1" a="1"/>
  <c r="DB89" i="1" s="1"/>
  <c r="F31" i="5" s="1"/>
  <c r="F7" i="5" s="1"/>
  <c r="DZ89" i="1" a="1"/>
  <c r="DZ89" i="1" s="1"/>
  <c r="O32" i="5" s="1"/>
  <c r="O8" i="5" s="1"/>
  <c r="HQ89" i="1" a="1"/>
  <c r="HQ89" i="1" s="1"/>
  <c r="E39" i="5" s="1"/>
  <c r="E15" i="5" s="1"/>
  <c r="IW89" i="1" a="1"/>
  <c r="IW89" i="1" s="1"/>
  <c r="G41" i="5" s="1"/>
  <c r="G17" i="5" s="1"/>
  <c r="EH89" i="1" a="1"/>
  <c r="EH89" i="1" s="1"/>
  <c r="H33" i="5" s="1"/>
  <c r="H9" i="5" s="1"/>
  <c r="JU89" i="1" a="1"/>
  <c r="JU89" i="1" s="1"/>
  <c r="A43" i="5" s="1"/>
  <c r="A19" i="5" s="1"/>
  <c r="FM89" i="1" a="1"/>
  <c r="FM89" i="1" s="1"/>
  <c r="I35" i="5" s="1"/>
  <c r="I11" i="5" s="1"/>
  <c r="IO89" i="1" a="1"/>
  <c r="IO89" i="1" s="1"/>
  <c r="N40" i="5" s="1"/>
  <c r="N16" i="5" s="1"/>
  <c r="KC89" i="1" a="1"/>
  <c r="KC89" i="1" s="1"/>
  <c r="I43" i="5" s="1"/>
  <c r="I19" i="5" s="1"/>
  <c r="EO89" i="1" a="1"/>
  <c r="EO89" i="1" s="1"/>
  <c r="O33" i="5" s="1"/>
  <c r="O9" i="5" s="1"/>
  <c r="EX89" i="1" a="1"/>
  <c r="EX89" i="1" s="1"/>
  <c r="I34" i="5" s="1"/>
  <c r="I10" i="5" s="1"/>
  <c r="DI89" i="1" a="1"/>
  <c r="DI89" i="1" s="1"/>
  <c r="M31" i="5" s="1"/>
  <c r="M7" i="5" s="1"/>
  <c r="HY89" i="1" a="1"/>
  <c r="HY89" i="1" s="1"/>
  <c r="M39" i="5" s="1"/>
  <c r="M15" i="5" s="1"/>
  <c r="GS89" i="1" a="1"/>
  <c r="GS89" i="1" s="1"/>
  <c r="K37" i="5" s="1"/>
  <c r="K13" i="5" s="1"/>
  <c r="DY89" i="1" a="1"/>
  <c r="DY89" i="1" s="1"/>
  <c r="N32" i="5" s="1"/>
  <c r="N8" i="5" s="1"/>
  <c r="HI89" i="1" a="1"/>
  <c r="HI89" i="1" s="1"/>
  <c r="L38" i="5" s="1"/>
  <c r="L14" i="5" s="1"/>
  <c r="EG89" i="1" a="1"/>
  <c r="EG89" i="1" s="1"/>
  <c r="G33" i="5" s="1"/>
  <c r="G9" i="5" s="1"/>
  <c r="KS89" i="1" a="1"/>
  <c r="KS89" i="1" s="1"/>
  <c r="J44" i="5" s="1"/>
  <c r="J20" i="5" s="1"/>
  <c r="BV89" i="1" a="1"/>
  <c r="BV89" i="1" s="1"/>
  <c r="D29" i="5" s="1"/>
  <c r="D5" i="5" s="1"/>
  <c r="BM89" i="1" a="1"/>
  <c r="BM89" i="1" s="1"/>
  <c r="J28" i="5" s="1"/>
  <c r="J4" i="5" s="1"/>
  <c r="CL89" i="1" a="1"/>
  <c r="CL89" i="1" s="1"/>
  <c r="E30" i="5" s="1"/>
  <c r="E6" i="5" s="1"/>
  <c r="FB89" i="1" a="1"/>
  <c r="FB89" i="1" s="1"/>
  <c r="M34" i="5" s="1"/>
  <c r="M10" i="5" s="1"/>
  <c r="ET89" i="1" a="1"/>
  <c r="ET89" i="1" s="1"/>
  <c r="E34" i="5" s="1"/>
  <c r="E10" i="5" s="1"/>
  <c r="ED89" i="1" a="1"/>
  <c r="ED89" i="1" s="1"/>
  <c r="D33" i="5" s="1"/>
  <c r="D9" i="5" s="1"/>
  <c r="EL89" i="1" a="1"/>
  <c r="EL89" i="1" s="1"/>
  <c r="L33" i="5" s="1"/>
  <c r="L9" i="5" s="1"/>
  <c r="FV89" i="1" a="1"/>
  <c r="FV89" i="1" s="1"/>
  <c r="C36" i="5" s="1"/>
  <c r="C12" i="5" s="1"/>
  <c r="HZ89" i="1" a="1"/>
  <c r="HZ89" i="1" s="1"/>
  <c r="N39" i="5" s="1"/>
  <c r="N15" i="5" s="1"/>
  <c r="CV89" i="1" a="1"/>
  <c r="CV89" i="1" s="1"/>
  <c r="O30" i="5" s="1"/>
  <c r="O6" i="5" s="1"/>
  <c r="GD89" i="1" a="1"/>
  <c r="GD89" i="1" s="1"/>
  <c r="K36" i="5" s="1"/>
  <c r="K12" i="5" s="1"/>
  <c r="GL89" i="1" a="1"/>
  <c r="GL89" i="1" s="1"/>
  <c r="D37" i="5" s="1"/>
  <c r="D13" i="5" s="1"/>
  <c r="DT89" i="1" a="1"/>
  <c r="DT89" i="1" s="1"/>
  <c r="I32" i="5" s="1"/>
  <c r="I8" i="5" s="1"/>
  <c r="JN89" i="1" a="1"/>
  <c r="JN89" i="1" s="1"/>
  <c r="I42" i="5" s="1"/>
  <c r="I18" i="5" s="1"/>
  <c r="FX89" i="1" a="1"/>
  <c r="FX89" i="1" s="1"/>
  <c r="E36" i="5" s="1"/>
  <c r="E12" i="5" s="1"/>
  <c r="HJ89" i="1" a="1"/>
  <c r="HJ89" i="1" s="1"/>
  <c r="M38" i="5" s="1"/>
  <c r="M14" i="5" s="1"/>
  <c r="GT89" i="1" a="1"/>
  <c r="GT89" i="1" s="1"/>
  <c r="L37" i="5" s="1"/>
  <c r="L13" i="5" s="1"/>
  <c r="HR89" i="1" a="1"/>
  <c r="HR89" i="1" s="1"/>
  <c r="F39" i="5" s="1"/>
  <c r="F15" i="5" s="1"/>
  <c r="HB89" i="1" a="1"/>
  <c r="HB89" i="1" s="1"/>
  <c r="E38" i="5" s="1"/>
  <c r="E14" i="5" s="1"/>
  <c r="IX89" i="1" a="1"/>
  <c r="IX89" i="1" s="1"/>
  <c r="H41" i="5" s="1"/>
  <c r="H17" i="5" s="1"/>
  <c r="JF89" i="1" a="1"/>
  <c r="JF89" i="1" s="1"/>
  <c r="A42" i="5" s="1"/>
  <c r="A18" i="5" s="1"/>
  <c r="IP89" i="1" a="1"/>
  <c r="IP89" i="1" s="1"/>
  <c r="O40" i="5" s="1"/>
  <c r="O16" i="5" s="1"/>
  <c r="FH89" i="1" a="1"/>
  <c r="FH89" i="1" s="1"/>
  <c r="D35" i="5" s="1"/>
  <c r="D11" i="5" s="1"/>
  <c r="ER89" i="1" a="1"/>
  <c r="ER89" i="1" s="1"/>
  <c r="C34" i="5" s="1"/>
  <c r="C10" i="5" s="1"/>
  <c r="IB89" i="1" a="1"/>
  <c r="IB89" i="1" s="1"/>
  <c r="A40" i="5" s="1"/>
  <c r="A16" i="5" s="1"/>
  <c r="V89" i="1" a="1"/>
  <c r="V89" i="1" s="1"/>
  <c r="L25" i="5" s="1"/>
  <c r="L1" i="5" s="1"/>
  <c r="N89" i="1" a="1"/>
  <c r="N89" i="1" s="1"/>
  <c r="D25" i="5" s="1"/>
  <c r="D1" i="5" s="1"/>
  <c r="AR89" i="1" a="1"/>
  <c r="AR89" i="1" s="1"/>
  <c r="D27" i="5" s="1"/>
  <c r="D3" i="5" s="1"/>
  <c r="DL89" i="1" a="1"/>
  <c r="DL89" i="1" s="1"/>
  <c r="A32" i="5" s="1"/>
  <c r="A8" i="5" s="1"/>
  <c r="EB89" i="1" a="1"/>
  <c r="EB89" i="1" s="1"/>
  <c r="B33" i="5" s="1"/>
  <c r="B9" i="5" s="1"/>
  <c r="FP89" i="1" a="1"/>
  <c r="FP89" i="1" s="1"/>
  <c r="L35" i="5" s="1"/>
  <c r="L11" i="5" s="1"/>
  <c r="HL89" i="1" a="1"/>
  <c r="HL89" i="1" s="1"/>
  <c r="O38" i="5" s="1"/>
  <c r="O14" i="5" s="1"/>
  <c r="JP89" i="1" a="1"/>
  <c r="JP89" i="1" s="1"/>
  <c r="K42" i="5" s="1"/>
  <c r="K18" i="5" s="1"/>
  <c r="DD89" i="1" a="1"/>
  <c r="DD89" i="1" s="1"/>
  <c r="H31" i="5" s="1"/>
  <c r="H7" i="5" s="1"/>
  <c r="FC89" i="1" a="1"/>
  <c r="FC89" i="1" s="1"/>
  <c r="N34" i="5" s="1"/>
  <c r="N10" i="5" s="1"/>
  <c r="IH89" i="1" a="1"/>
  <c r="IH89" i="1" s="1"/>
  <c r="G40" i="5" s="1"/>
  <c r="G16" i="5" s="1"/>
  <c r="AD48" i="1" a="1"/>
  <c r="AD48" i="1" s="1"/>
  <c r="E30" i="2" s="1"/>
  <c r="E2" i="2" s="1"/>
  <c r="HO89" i="1" a="1"/>
  <c r="HO89" i="1" s="1"/>
  <c r="C39" i="5" s="1"/>
  <c r="C15" i="5" s="1"/>
  <c r="FJ89" i="1" a="1"/>
  <c r="FJ89" i="1" s="1"/>
  <c r="F35" i="5" s="1"/>
  <c r="F11" i="5" s="1"/>
  <c r="KI89" i="1" a="1"/>
  <c r="KI89" i="1" s="1"/>
  <c r="O43" i="5" s="1"/>
  <c r="O19" i="5" s="1"/>
  <c r="EJ89" i="1" a="1"/>
  <c r="EJ89" i="1" s="1"/>
  <c r="J33" i="5" s="1"/>
  <c r="J9" i="5" s="1"/>
  <c r="HG89" i="1" a="1"/>
  <c r="HG89" i="1" s="1"/>
  <c r="J38" i="5" s="1"/>
  <c r="J14" i="5" s="1"/>
  <c r="IU89" i="1" a="1"/>
  <c r="IU89" i="1" s="1"/>
  <c r="E41" i="5" s="1"/>
  <c r="E17" i="5" s="1"/>
  <c r="GY89" i="1" a="1"/>
  <c r="GY89" i="1" s="1"/>
  <c r="B38" i="5" s="1"/>
  <c r="B14" i="5" s="1"/>
  <c r="DG89" i="1" a="1"/>
  <c r="DG89" i="1" s="1"/>
  <c r="K31" i="5" s="1"/>
  <c r="K7" i="5" s="1"/>
  <c r="DO89" i="1" a="1"/>
  <c r="DO89" i="1" s="1"/>
  <c r="D32" i="5" s="1"/>
  <c r="D8" i="5" s="1"/>
  <c r="DW89" i="1" a="1"/>
  <c r="DW89" i="1" s="1"/>
  <c r="L32" i="5" s="1"/>
  <c r="L8" i="5" s="1"/>
  <c r="EE89" i="1" a="1"/>
  <c r="EE89" i="1" s="1"/>
  <c r="E33" i="5" s="1"/>
  <c r="E9" i="5" s="1"/>
  <c r="EM89" i="1" a="1"/>
  <c r="EM89" i="1" s="1"/>
  <c r="M33" i="5" s="1"/>
  <c r="M9" i="5" s="1"/>
  <c r="EU89" i="1" a="1"/>
  <c r="EU89" i="1" s="1"/>
  <c r="F34" i="5" s="1"/>
  <c r="F10" i="5" s="1"/>
  <c r="FK89" i="1" a="1"/>
  <c r="FK89" i="1" s="1"/>
  <c r="G35" i="5" s="1"/>
  <c r="G11" i="5" s="1"/>
  <c r="GI89" i="1" a="1"/>
  <c r="GI89" i="1" s="1"/>
  <c r="A37" i="5" s="1"/>
  <c r="A13" i="5" s="1"/>
  <c r="GQ89" i="1" a="1"/>
  <c r="GQ89" i="1" s="1"/>
  <c r="I37" i="5" s="1"/>
  <c r="I13" i="5" s="1"/>
  <c r="IE89" i="1" a="1"/>
  <c r="IE89" i="1" s="1"/>
  <c r="D40" i="5" s="1"/>
  <c r="D16" i="5" s="1"/>
  <c r="IM89" i="1" a="1"/>
  <c r="IM89" i="1" s="1"/>
  <c r="L40" i="5" s="1"/>
  <c r="L16" i="5" s="1"/>
  <c r="JC89" i="1" a="1"/>
  <c r="JC89" i="1" s="1"/>
  <c r="M41" i="5" s="1"/>
  <c r="M17" i="5" s="1"/>
  <c r="JK89" i="1" a="1"/>
  <c r="JK89" i="1" s="1"/>
  <c r="F42" i="5" s="1"/>
  <c r="F18" i="5" s="1"/>
  <c r="JS89" i="1" a="1"/>
  <c r="JS89" i="1" s="1"/>
  <c r="N42" i="5" s="1"/>
  <c r="N18" i="5" s="1"/>
  <c r="KA89" i="1" a="1"/>
  <c r="KA89" i="1" s="1"/>
  <c r="G43" i="5" s="1"/>
  <c r="G19" i="5" s="1"/>
  <c r="KQ89" i="1" a="1"/>
  <c r="KQ89" i="1" s="1"/>
  <c r="H44" i="5" s="1"/>
  <c r="H20" i="5" s="1"/>
  <c r="GA89" i="1" a="1"/>
  <c r="GA89" i="1" s="1"/>
  <c r="H36" i="5" s="1"/>
  <c r="H12" i="5" s="1"/>
  <c r="BS89" i="1" a="1"/>
  <c r="BS89" i="1" s="1"/>
  <c r="A29" i="5" s="1"/>
  <c r="A5" i="5" s="1"/>
  <c r="HV89" i="1" a="1"/>
  <c r="HV89" i="1" s="1"/>
  <c r="J39" i="5" s="1"/>
  <c r="J15" i="5" s="1"/>
  <c r="BC89" i="1" a="1"/>
  <c r="BC89" i="1" s="1"/>
  <c r="O27" i="5" s="1"/>
  <c r="O3" i="5" s="1"/>
  <c r="BR89" i="1" a="1"/>
  <c r="BR89" i="1" s="1"/>
  <c r="O28" i="5" s="1"/>
  <c r="O4" i="5" s="1"/>
  <c r="FR89" i="1" a="1"/>
  <c r="FR89" i="1" s="1"/>
  <c r="N35" i="5" s="1"/>
  <c r="N11" i="5" s="1"/>
  <c r="GH89" i="1" a="1"/>
  <c r="GH89" i="1" s="1"/>
  <c r="O36" i="5" s="1"/>
  <c r="O12" i="5" s="1"/>
  <c r="GP89" i="1" a="1"/>
  <c r="GP89" i="1" s="1"/>
  <c r="H37" i="5" s="1"/>
  <c r="H13" i="5" s="1"/>
  <c r="GX89" i="1" a="1"/>
  <c r="GX89" i="1" s="1"/>
  <c r="A38" i="5" s="1"/>
  <c r="A14" i="5" s="1"/>
  <c r="HF89" i="1" a="1"/>
  <c r="HF89" i="1" s="1"/>
  <c r="I38" i="5" s="1"/>
  <c r="I14" i="5" s="1"/>
  <c r="HN89" i="1" a="1"/>
  <c r="HN89" i="1" s="1"/>
  <c r="B39" i="5" s="1"/>
  <c r="B15" i="5" s="1"/>
  <c r="ID89" i="1" a="1"/>
  <c r="ID89" i="1" s="1"/>
  <c r="C40" i="5" s="1"/>
  <c r="C16" i="5" s="1"/>
  <c r="IT89" i="1" a="1"/>
  <c r="IT89" i="1" s="1"/>
  <c r="D41" i="5" s="1"/>
  <c r="D17" i="5" s="1"/>
  <c r="JB89" i="1" a="1"/>
  <c r="JB89" i="1" s="1"/>
  <c r="L41" i="5" s="1"/>
  <c r="L17" i="5" s="1"/>
  <c r="JJ89" i="1" a="1"/>
  <c r="JJ89" i="1" s="1"/>
  <c r="E42" i="5" s="1"/>
  <c r="E18" i="5" s="1"/>
  <c r="JR89" i="1" a="1"/>
  <c r="JR89" i="1" s="1"/>
  <c r="M42" i="5" s="1"/>
  <c r="M18" i="5" s="1"/>
  <c r="JZ89" i="1" a="1"/>
  <c r="JZ89" i="1" s="1"/>
  <c r="F43" i="5" s="1"/>
  <c r="F19" i="5" s="1"/>
  <c r="BH89" i="1" a="1"/>
  <c r="BH89" i="1" s="1"/>
  <c r="E28" i="5" s="1"/>
  <c r="E4" i="5" s="1"/>
  <c r="CQ89" i="1" a="1"/>
  <c r="CQ89" i="1" s="1"/>
  <c r="J30" i="5" s="1"/>
  <c r="J6" i="5" s="1"/>
  <c r="FZ89" i="1" a="1"/>
  <c r="FZ89" i="1" s="1"/>
  <c r="G36" i="5" s="1"/>
  <c r="G12" i="5" s="1"/>
  <c r="IL89" i="1" a="1"/>
  <c r="IL89" i="1" s="1"/>
  <c r="K40" i="5" s="1"/>
  <c r="K16" i="5" s="1"/>
  <c r="KH89" i="1" a="1"/>
  <c r="KH89" i="1" s="1"/>
  <c r="N43" i="5" s="1"/>
  <c r="N19" i="5" s="1"/>
  <c r="CD89" i="1" a="1"/>
  <c r="CD89" i="1" s="1"/>
  <c r="L29" i="5" s="1"/>
  <c r="L5" i="5" s="1"/>
  <c r="BL89" i="1" a="1"/>
  <c r="BL89" i="1" s="1"/>
  <c r="I28" i="5" s="1"/>
  <c r="I4" i="5" s="1"/>
  <c r="BZ89" i="1" a="1"/>
  <c r="BZ89" i="1" s="1"/>
  <c r="H29" i="5" s="1"/>
  <c r="H5" i="5" s="1"/>
  <c r="BK89" i="1" a="1"/>
  <c r="BK89" i="1" s="1"/>
  <c r="H28" i="5" s="1"/>
  <c r="H4" i="5" s="1"/>
  <c r="EN89" i="1" a="1"/>
  <c r="EN89" i="1" s="1"/>
  <c r="N33" i="5" s="1"/>
  <c r="N9" i="5" s="1"/>
  <c r="W89" i="1" a="1"/>
  <c r="W89" i="1" s="1"/>
  <c r="M25" i="5" s="1"/>
  <c r="M1" i="5" s="1"/>
  <c r="GR89" i="1" a="1"/>
  <c r="GR89" i="1" s="1"/>
  <c r="J37" i="5" s="1"/>
  <c r="J13" i="5" s="1"/>
  <c r="CH89" i="1" a="1"/>
  <c r="CH89" i="1" s="1"/>
  <c r="A30" i="5" s="1"/>
  <c r="A6" i="5" s="1"/>
  <c r="Q89" i="1" a="1"/>
  <c r="Q89" i="1" s="1"/>
  <c r="G25" i="5" s="1"/>
  <c r="G1" i="5" s="1"/>
  <c r="KP89" i="1" a="1"/>
  <c r="KP89" i="1" s="1"/>
  <c r="G44" i="5" s="1"/>
  <c r="G20" i="5" s="1"/>
  <c r="CI89" i="1" a="1"/>
  <c r="CI89" i="1" s="1"/>
  <c r="B30" i="5" s="1"/>
  <c r="B6" i="5" s="1"/>
  <c r="AE89" i="1" a="1"/>
  <c r="AE89" i="1" s="1"/>
  <c r="F26" i="5" s="1"/>
  <c r="F2" i="5" s="1"/>
  <c r="AM89" i="1" a="1"/>
  <c r="AM89" i="1" s="1"/>
  <c r="N26" i="5" s="1"/>
  <c r="N2" i="5" s="1"/>
  <c r="AU89" i="1" a="1"/>
  <c r="AU89" i="1" s="1"/>
  <c r="G27" i="5" s="1"/>
  <c r="G3" i="5" s="1"/>
  <c r="GJ89" i="1" a="1"/>
  <c r="GJ89" i="1" s="1"/>
  <c r="B37" i="5" s="1"/>
  <c r="B13" i="5" s="1"/>
  <c r="AK89" i="1" a="1"/>
  <c r="AK89" i="1" s="1"/>
  <c r="L26" i="5" s="1"/>
  <c r="L2" i="5" s="1"/>
  <c r="GZ89" i="1" a="1"/>
  <c r="GZ89" i="1" s="1"/>
  <c r="C38" i="5" s="1"/>
  <c r="C14" i="5" s="1"/>
  <c r="HX89" i="1" a="1"/>
  <c r="HX89" i="1" s="1"/>
  <c r="L39" i="5" s="1"/>
  <c r="L15" i="5" s="1"/>
  <c r="KJ89" i="1" a="1"/>
  <c r="KJ89" i="1" s="1"/>
  <c r="A44" i="5" s="1"/>
  <c r="A20" i="5" s="1"/>
  <c r="GB89" i="1" a="1"/>
  <c r="GB89" i="1" s="1"/>
  <c r="I36" i="5" s="1"/>
  <c r="I12" i="5" s="1"/>
  <c r="KB89" i="1" a="1"/>
  <c r="KB89" i="1" s="1"/>
  <c r="H43" i="5" s="1"/>
  <c r="H19" i="5" s="1"/>
  <c r="JT89" i="1" a="1"/>
  <c r="JT89" i="1" s="1"/>
  <c r="O42" i="5" s="1"/>
  <c r="O18" i="5" s="1"/>
  <c r="EV89" i="1" a="1"/>
  <c r="EV89" i="1" s="1"/>
  <c r="G34" i="5" s="1"/>
  <c r="G10" i="5" s="1"/>
  <c r="FL89" i="1" a="1"/>
  <c r="FL89" i="1" s="1"/>
  <c r="H35" i="5" s="1"/>
  <c r="H11" i="5" s="1"/>
  <c r="IN89" i="1" a="1"/>
  <c r="IN89" i="1" s="1"/>
  <c r="M40" i="5" s="1"/>
  <c r="M16" i="5" s="1"/>
  <c r="JD89" i="1" a="1"/>
  <c r="JD89" i="1" s="1"/>
  <c r="N41" i="5" s="1"/>
  <c r="N17" i="5" s="1"/>
  <c r="FD89" i="1" a="1"/>
  <c r="FD89" i="1" s="1"/>
  <c r="O34" i="5" s="1"/>
  <c r="O10" i="5" s="1"/>
  <c r="HH89" i="1" a="1"/>
  <c r="HH89" i="1" s="1"/>
  <c r="K38" i="5" s="1"/>
  <c r="K14" i="5" s="1"/>
  <c r="IF89" i="1" a="1"/>
  <c r="IF89" i="1" s="1"/>
  <c r="E40" i="5" s="1"/>
  <c r="E16" i="5" s="1"/>
  <c r="IV89" i="1" a="1"/>
  <c r="IV89" i="1" s="1"/>
  <c r="F41" i="5" s="1"/>
  <c r="F17" i="5" s="1"/>
  <c r="JL89" i="1" a="1"/>
  <c r="JL89" i="1" s="1"/>
  <c r="G42" i="5" s="1"/>
  <c r="G18" i="5" s="1"/>
  <c r="KR89" i="1" a="1"/>
  <c r="KR89" i="1" s="1"/>
  <c r="I44" i="5" s="1"/>
  <c r="I20" i="5" s="1"/>
  <c r="CU89" i="1" a="1"/>
  <c r="CU89" i="1" s="1"/>
  <c r="N30" i="5" s="1"/>
  <c r="N6" i="5" s="1"/>
  <c r="O89" i="1" a="1"/>
  <c r="O89" i="1" s="1"/>
  <c r="E25" i="5" s="1"/>
  <c r="E1" i="5" s="1"/>
  <c r="U89" i="1" a="1"/>
  <c r="U89" i="1" s="1"/>
  <c r="K25" i="5" s="1"/>
  <c r="K1" i="5" s="1"/>
  <c r="S89" i="1" a="1"/>
  <c r="S89" i="1" s="1"/>
  <c r="I25" i="5" s="1"/>
  <c r="I1" i="5" s="1"/>
  <c r="BD48" i="1" a="1"/>
  <c r="BD48" i="1" s="1"/>
  <c r="A32" i="2" s="1"/>
  <c r="A4" i="2" s="1"/>
  <c r="CF48" i="1" a="1"/>
  <c r="CF48" i="1" s="1"/>
  <c r="N33" i="2" s="1"/>
  <c r="N5" i="2" s="1"/>
  <c r="CJ48" i="1" a="1"/>
  <c r="CJ48" i="1" s="1"/>
  <c r="C34" i="2" s="1"/>
  <c r="C6" i="2" s="1"/>
  <c r="BC48" i="1" a="1"/>
  <c r="BC48" i="1" s="1"/>
  <c r="O31" i="2" s="1"/>
  <c r="O3" i="2" s="1"/>
  <c r="CR48" i="1" a="1"/>
  <c r="CR48" i="1" s="1"/>
  <c r="K34" i="2" s="1"/>
  <c r="K6" i="2" s="1"/>
  <c r="CE48" i="1" a="1"/>
  <c r="CE48" i="1" s="1"/>
  <c r="M33" i="2" s="1"/>
  <c r="M5" i="2" s="1"/>
  <c r="BZ48" i="1" a="1"/>
  <c r="BZ48" i="1" s="1"/>
  <c r="H33" i="2" s="1"/>
  <c r="H5" i="2" s="1"/>
  <c r="BN48" i="1" a="1"/>
  <c r="BN48" i="1" s="1"/>
  <c r="K32" i="2" s="1"/>
  <c r="K4" i="2" s="1"/>
  <c r="AN48" i="1" a="1"/>
  <c r="AN48" i="1" s="1"/>
  <c r="O30" i="2" s="1"/>
  <c r="O2" i="2" s="1"/>
  <c r="CP48" i="1" a="1"/>
  <c r="CP48" i="1" s="1"/>
  <c r="I34" i="2" s="1"/>
  <c r="I6" i="2" s="1"/>
  <c r="BW48" i="1" a="1"/>
  <c r="BW48" i="1" s="1"/>
  <c r="E33" i="2" s="1"/>
  <c r="E5" i="2" s="1"/>
  <c r="AU48" i="1" a="1"/>
  <c r="AU48" i="1" s="1"/>
  <c r="G31" i="2" s="1"/>
  <c r="G3" i="2" s="1"/>
  <c r="AM48" i="1" a="1"/>
  <c r="AM48" i="1" s="1"/>
  <c r="N30" i="2" s="1"/>
  <c r="N2" i="2" s="1"/>
  <c r="BM48" i="1" a="1"/>
  <c r="BM48" i="1" s="1"/>
  <c r="J32" i="2" s="1"/>
  <c r="J4" i="2" s="1"/>
  <c r="AV48" i="1" a="1"/>
  <c r="AV48" i="1" s="1"/>
  <c r="H31" i="2" s="1"/>
  <c r="H3" i="2" s="1"/>
  <c r="BF48" i="1" a="1"/>
  <c r="BF48" i="1" s="1"/>
  <c r="C32" i="2" s="1"/>
  <c r="C4" i="2" s="1"/>
  <c r="BT48" i="1" a="1"/>
  <c r="BT48" i="1" s="1"/>
  <c r="B33" i="2" s="1"/>
  <c r="B5" i="2" s="1"/>
  <c r="AX48" i="1" a="1"/>
  <c r="AX48" i="1" s="1"/>
  <c r="J31" i="2" s="1"/>
  <c r="J3" i="2" s="1"/>
  <c r="CO48" i="1" a="1"/>
  <c r="CO48" i="1" s="1"/>
  <c r="H34" i="2" s="1"/>
  <c r="H6" i="2" s="1"/>
  <c r="BP48" i="1" a="1"/>
  <c r="BP48" i="1" s="1"/>
  <c r="M32" i="2" s="1"/>
  <c r="M4" i="2" s="1"/>
  <c r="AF48" i="1" a="1"/>
  <c r="AF48" i="1" s="1"/>
  <c r="G30" i="2" s="1"/>
  <c r="G2" i="2" s="1"/>
  <c r="BH48" i="1" a="1"/>
  <c r="BH48" i="1" s="1"/>
  <c r="E32" i="2" s="1"/>
  <c r="E4" i="2" s="1"/>
  <c r="AO48" i="1" a="1"/>
  <c r="AO48" i="1" s="1"/>
  <c r="A31" i="2" s="1"/>
  <c r="A3" i="2" s="1"/>
  <c r="BX48" i="1" a="1"/>
  <c r="BX48" i="1" s="1"/>
  <c r="F33" i="2" s="1"/>
  <c r="F5" i="2" s="1"/>
  <c r="Z48" i="1" a="1"/>
  <c r="Z48" i="1" s="1"/>
  <c r="A30" i="2" s="1"/>
  <c r="A2" i="2" s="1"/>
  <c r="CS48" i="1" a="1"/>
  <c r="CS48" i="1" s="1"/>
  <c r="L34" i="2" s="1"/>
  <c r="L6" i="2" s="1"/>
  <c r="AG48" i="1" a="1"/>
  <c r="AG48" i="1" s="1"/>
  <c r="H30" i="2" s="1"/>
  <c r="H2" i="2" s="1"/>
  <c r="BY89" i="1" a="1"/>
  <c r="BY89" i="1" s="1"/>
  <c r="G29" i="5" s="1"/>
  <c r="G5" i="5" s="1"/>
  <c r="JW89" i="1" a="1"/>
  <c r="JW89" i="1" s="1"/>
  <c r="C43" i="5" s="1"/>
  <c r="C19" i="5" s="1"/>
  <c r="HK89" i="1" a="1"/>
  <c r="HK89" i="1" s="1"/>
  <c r="N38" i="5" s="1"/>
  <c r="N14" i="5" s="1"/>
  <c r="HS89" i="1" a="1"/>
  <c r="HS89" i="1" s="1"/>
  <c r="G39" i="5" s="1"/>
  <c r="G15" i="5" s="1"/>
  <c r="IQ89" i="1" a="1"/>
  <c r="IQ89" i="1" s="1"/>
  <c r="A41" i="5" s="1"/>
  <c r="A17" i="5" s="1"/>
  <c r="IY89" i="1" a="1"/>
  <c r="IY89" i="1" s="1"/>
  <c r="I41" i="5" s="1"/>
  <c r="I17" i="5" s="1"/>
  <c r="CP89" i="1" a="1"/>
  <c r="CP89" i="1" s="1"/>
  <c r="I30" i="5" s="1"/>
  <c r="I6" i="5" s="1"/>
  <c r="CX89" i="1" a="1"/>
  <c r="CX89" i="1" s="1"/>
  <c r="B31" i="5" s="1"/>
  <c r="B7" i="5" s="1"/>
  <c r="KX89" i="1" a="1"/>
  <c r="KX89" i="1" s="1"/>
  <c r="O44" i="5" s="1"/>
  <c r="O20" i="5" s="1"/>
  <c r="DA89" i="1" a="1"/>
  <c r="DA89" i="1" s="1"/>
  <c r="E31" i="5" s="1"/>
  <c r="E7" i="5" s="1"/>
  <c r="CT89" i="1" a="1"/>
  <c r="CT89" i="1" s="1"/>
  <c r="M30" i="5" s="1"/>
  <c r="M6" i="5" s="1"/>
  <c r="BG89" i="1" a="1"/>
  <c r="BG89" i="1" s="1"/>
  <c r="D28" i="5" s="1"/>
  <c r="D4" i="5" s="1"/>
  <c r="AE48" i="1" a="1"/>
  <c r="AE48" i="1" s="1"/>
  <c r="F30" i="2" s="1"/>
  <c r="F2" i="2" s="1"/>
  <c r="CA89" i="1" a="1"/>
  <c r="CA89" i="1" s="1"/>
  <c r="I29" i="5" s="1"/>
  <c r="I5" i="5" s="1"/>
  <c r="KE89" i="1" a="1"/>
  <c r="KE89" i="1" s="1"/>
  <c r="K43" i="5" s="1"/>
  <c r="K19" i="5" s="1"/>
  <c r="AL89" i="1" a="1"/>
  <c r="AL89" i="1" s="1"/>
  <c r="M26" i="5" s="1"/>
  <c r="M2" i="5" s="1"/>
  <c r="BA89" i="1" a="1"/>
  <c r="BA89" i="1" s="1"/>
  <c r="M27" i="5" s="1"/>
  <c r="M3" i="5" s="1"/>
  <c r="BQ89" i="1" a="1"/>
  <c r="BQ89" i="1" s="1"/>
  <c r="N28" i="5" s="1"/>
  <c r="N4" i="5" s="1"/>
  <c r="EC89" i="1" a="1"/>
  <c r="EC89" i="1" s="1"/>
  <c r="C33" i="5" s="1"/>
  <c r="C9" i="5" s="1"/>
  <c r="EK89" i="1" a="1"/>
  <c r="EK89" i="1" s="1"/>
  <c r="K33" i="5" s="1"/>
  <c r="K9" i="5" s="1"/>
  <c r="II89" i="1" a="1"/>
  <c r="II89" i="1" s="1"/>
  <c r="H40" i="5" s="1"/>
  <c r="H16" i="5" s="1"/>
  <c r="CK89" i="1" a="1"/>
  <c r="CK89" i="1" s="1"/>
  <c r="D30" i="5" s="1"/>
  <c r="D6" i="5" s="1"/>
  <c r="KL89" i="1" a="1"/>
  <c r="KL89" i="1" s="1"/>
  <c r="C44" i="5" s="1"/>
  <c r="C20" i="5" s="1"/>
  <c r="GM89" i="1" a="1"/>
  <c r="GM89" i="1" s="1"/>
  <c r="E37" i="5" s="1"/>
  <c r="E13" i="5" s="1"/>
  <c r="EY89" i="1" a="1"/>
  <c r="EY89" i="1" s="1"/>
  <c r="J34" i="5" s="1"/>
  <c r="J10" i="5" s="1"/>
  <c r="EI89" i="1" a="1"/>
  <c r="EI89" i="1" s="1"/>
  <c r="I33" i="5" s="1"/>
  <c r="I9" i="5" s="1"/>
  <c r="GU89" i="1" a="1"/>
  <c r="GU89" i="1" s="1"/>
  <c r="M37" i="5" s="1"/>
  <c r="M13" i="5" s="1"/>
  <c r="GE89" i="1" a="1"/>
  <c r="GE89" i="1" s="1"/>
  <c r="L36" i="5" s="1"/>
  <c r="L12" i="5" s="1"/>
  <c r="EQ89" i="1" a="1"/>
  <c r="EQ89" i="1" s="1"/>
  <c r="B34" i="5" s="1"/>
  <c r="B10" i="5" s="1"/>
  <c r="EA89" i="1" a="1"/>
  <c r="EA89" i="1" s="1"/>
  <c r="A33" i="5" s="1"/>
  <c r="A9" i="5" s="1"/>
  <c r="Z89" i="1" a="1"/>
  <c r="Z89" i="1" s="1"/>
  <c r="A26" i="5" s="1"/>
  <c r="A2" i="5" s="1"/>
  <c r="FT89" i="1" a="1"/>
  <c r="FT89" i="1" s="1"/>
  <c r="A36" i="5" s="1"/>
  <c r="A12" i="5" s="1"/>
  <c r="DU89" i="1" a="1"/>
  <c r="DU89" i="1" s="1"/>
  <c r="J32" i="5" s="1"/>
  <c r="J8" i="5" s="1"/>
  <c r="BX89" i="1" a="1"/>
  <c r="BX89" i="1" s="1"/>
  <c r="F29" i="5" s="1"/>
  <c r="F5" i="5" s="1"/>
  <c r="DK89" i="1" a="1"/>
  <c r="DK89" i="1" s="1"/>
  <c r="O31" i="5" s="1"/>
  <c r="O7" i="5" s="1"/>
  <c r="JI89" i="1" a="1"/>
  <c r="JI89" i="1" s="1"/>
  <c r="D42" i="5" s="1"/>
  <c r="D18" i="5" s="1"/>
  <c r="DF89" i="1" a="1"/>
  <c r="DF89" i="1" s="1"/>
  <c r="J31" i="5" s="1"/>
  <c r="J7" i="5" s="1"/>
  <c r="DN89" i="1" a="1"/>
  <c r="DN89" i="1" s="1"/>
  <c r="C32" i="5" s="1"/>
  <c r="C8" i="5" s="1"/>
  <c r="DV89" i="1" a="1"/>
  <c r="DV89" i="1" s="1"/>
  <c r="K32" i="5" s="1"/>
  <c r="K8" i="5" s="1"/>
  <c r="X89" i="1" a="1"/>
  <c r="X89" i="1" s="1"/>
  <c r="N25" i="5" s="1"/>
  <c r="N1" i="5" s="1"/>
  <c r="JH89" i="1" a="1"/>
  <c r="JH89" i="1" s="1"/>
  <c r="C42" i="5" s="1"/>
  <c r="C18" i="5" s="1"/>
  <c r="KV89" i="1" a="1"/>
  <c r="KV89" i="1" s="1"/>
  <c r="M44" i="5" s="1"/>
  <c r="M20" i="5" s="1"/>
  <c r="BF89" i="1" a="1"/>
  <c r="BF89" i="1" s="1"/>
  <c r="C28" i="5" s="1"/>
  <c r="C4" i="5" s="1"/>
  <c r="BN89" i="1" a="1"/>
  <c r="BN89" i="1" s="1"/>
  <c r="K28" i="5" s="1"/>
  <c r="K4" i="5" s="1"/>
  <c r="CC89" i="1" a="1"/>
  <c r="CC89" i="1" s="1"/>
  <c r="K29" i="5" s="1"/>
  <c r="K5" i="5" s="1"/>
  <c r="CS89" i="1" a="1"/>
  <c r="CS89" i="1" s="1"/>
  <c r="L30" i="5" s="1"/>
  <c r="L6" i="5" s="1"/>
  <c r="AB89" i="1" a="1"/>
  <c r="AB89" i="1" s="1"/>
  <c r="C26" i="5" s="1"/>
  <c r="C2" i="5" s="1"/>
  <c r="HE89" i="1" a="1"/>
  <c r="HE89" i="1" s="1"/>
  <c r="H38" i="5" s="1"/>
  <c r="H14" i="5" s="1"/>
  <c r="KT89" i="1" a="1"/>
  <c r="KT89" i="1" s="1"/>
  <c r="K44" i="5" s="1"/>
  <c r="K20" i="5" s="1"/>
  <c r="P89" i="1" a="1"/>
  <c r="P89" i="1" s="1"/>
  <c r="F25" i="5" s="1"/>
  <c r="F1" i="5" s="1"/>
  <c r="HT89" i="1" a="1"/>
  <c r="HT89" i="1" s="1"/>
  <c r="H39" i="5" s="1"/>
  <c r="H15" i="5" s="1"/>
  <c r="IZ89" i="1" a="1"/>
  <c r="IZ89" i="1" s="1"/>
  <c r="J41" i="5" s="1"/>
  <c r="J17" i="5" s="1"/>
  <c r="KF89" i="1" a="1"/>
  <c r="KF89" i="1" s="1"/>
  <c r="L43" i="5" s="1"/>
  <c r="L19" i="5" s="1"/>
  <c r="DH89" i="1" a="1"/>
  <c r="DH89" i="1" s="1"/>
  <c r="L31" i="5" s="1"/>
  <c r="L7" i="5" s="1"/>
  <c r="DX89" i="1" a="1"/>
  <c r="DX89" i="1" s="1"/>
  <c r="M32" i="5" s="1"/>
  <c r="M8" i="5" s="1"/>
  <c r="EF89" i="1" a="1"/>
  <c r="EF89" i="1" s="1"/>
  <c r="F33" i="5" s="1"/>
  <c r="F9" i="5" s="1"/>
  <c r="AQ89" i="1" a="1"/>
  <c r="AQ89" i="1" s="1"/>
  <c r="C27" i="5" s="1"/>
  <c r="C3" i="5" s="1"/>
  <c r="FA89" i="1" a="1"/>
  <c r="FA89" i="1" s="1"/>
  <c r="L34" i="5" s="1"/>
  <c r="L10" i="5" s="1"/>
  <c r="BB89" i="1" a="1"/>
  <c r="BB89" i="1" s="1"/>
  <c r="N27" i="5" s="1"/>
  <c r="N3" i="5" s="1"/>
  <c r="JV89" i="1" a="1"/>
  <c r="JV89" i="1" s="1"/>
  <c r="B43" i="5" s="1"/>
  <c r="B19" i="5" s="1"/>
  <c r="FG89" i="1" a="1"/>
  <c r="FG89" i="1" s="1"/>
  <c r="C35" i="5" s="1"/>
  <c r="C11" i="5" s="1"/>
  <c r="BJ89" i="1" a="1"/>
  <c r="BJ89" i="1" s="1"/>
  <c r="G28" i="5" s="1"/>
  <c r="G4" i="5" s="1"/>
  <c r="DP89" i="1" a="1"/>
  <c r="DP89" i="1" s="1"/>
  <c r="E32" i="5" s="1"/>
  <c r="E8" i="5" s="1"/>
  <c r="IR89" i="1" a="1"/>
  <c r="IR89" i="1" s="1"/>
  <c r="B41" i="5" s="1"/>
  <c r="B17" i="5" s="1"/>
  <c r="JX89" i="1" a="1"/>
  <c r="JX89" i="1" s="1"/>
  <c r="D43" i="5" s="1"/>
  <c r="D19" i="5" s="1"/>
  <c r="AA89" i="1" a="1"/>
  <c r="AA89" i="1" s="1"/>
  <c r="B26" i="5" s="1"/>
  <c r="B2" i="5" s="1"/>
  <c r="KG89" i="1" a="1"/>
  <c r="KG89" i="1" s="1"/>
  <c r="M43" i="5" s="1"/>
  <c r="M19" i="5" s="1"/>
  <c r="AS89" i="1" a="1"/>
  <c r="AS89" i="1" s="1"/>
  <c r="E27" i="5" s="1"/>
  <c r="E3" i="5" s="1"/>
  <c r="AH89" i="1" a="1"/>
  <c r="AH89" i="1" s="1"/>
  <c r="I26" i="5" s="1"/>
  <c r="I2" i="5" s="1"/>
  <c r="JQ89" i="1" a="1"/>
  <c r="JQ89" i="1" s="1"/>
  <c r="L42" i="5" s="1"/>
  <c r="L18" i="5" s="1"/>
  <c r="Y89" i="1" a="1"/>
  <c r="Y89" i="1" s="1"/>
  <c r="O25" i="5" s="1"/>
  <c r="O1" i="5" s="1"/>
  <c r="KD89" i="1" a="1"/>
  <c r="KD89" i="1" s="1"/>
  <c r="J43" i="5" s="1"/>
  <c r="J19" i="5" s="1"/>
  <c r="K89" i="1" a="1"/>
  <c r="K89" i="1" s="1"/>
  <c r="A25" i="5" s="1"/>
  <c r="A1" i="5" s="1"/>
  <c r="CG89" i="1" a="1"/>
  <c r="CG89" i="1" s="1"/>
  <c r="O29" i="5" s="1"/>
  <c r="O5" i="5" s="1"/>
  <c r="GN89" i="1" a="1"/>
  <c r="GN89" i="1" s="1"/>
  <c r="F37" i="5" s="1"/>
  <c r="F13" i="5" s="1"/>
  <c r="BI89" i="1" a="1"/>
  <c r="BI89" i="1" s="1"/>
  <c r="F28" i="5" s="1"/>
  <c r="F4" i="5" s="1"/>
  <c r="AO89" i="1" a="1"/>
  <c r="AO89" i="1" s="1"/>
  <c r="A27" i="5" s="1"/>
  <c r="A3" i="5" s="1"/>
  <c r="CN89" i="1" a="1"/>
  <c r="CN89" i="1" s="1"/>
  <c r="G30" i="5" s="1"/>
  <c r="G6" i="5" s="1"/>
  <c r="HM89" i="1" a="1"/>
  <c r="HM89" i="1" s="1"/>
  <c r="A39" i="5" s="1"/>
  <c r="A15" i="5" s="1"/>
  <c r="BU89" i="1" a="1"/>
  <c r="BU89" i="1" s="1"/>
  <c r="C29" i="5" s="1"/>
  <c r="C5" i="5" s="1"/>
  <c r="BP89" i="1" a="1"/>
  <c r="BP89" i="1" s="1"/>
  <c r="M28" i="5" s="1"/>
  <c r="M4" i="5" s="1"/>
  <c r="FO89" i="1" a="1"/>
  <c r="FO89" i="1" s="1"/>
  <c r="K35" i="5" s="1"/>
  <c r="K11" i="5" s="1"/>
  <c r="HU89" i="1" a="1"/>
  <c r="HU89" i="1" s="1"/>
  <c r="I39" i="5" s="1"/>
  <c r="I15" i="5" s="1"/>
  <c r="IC89" i="1" a="1"/>
  <c r="IC89" i="1" s="1"/>
  <c r="B40" i="5" s="1"/>
  <c r="B16" i="5" s="1"/>
  <c r="HA89" i="1" a="1"/>
  <c r="HA89" i="1" s="1"/>
  <c r="D38" i="5" s="1"/>
  <c r="D14" i="5" s="1"/>
  <c r="IJ89" i="1" a="1"/>
  <c r="IJ89" i="1" s="1"/>
  <c r="I40" i="5" s="1"/>
  <c r="I16" i="5" s="1"/>
  <c r="CM89" i="1" a="1"/>
  <c r="CM89" i="1" s="1"/>
  <c r="F30" i="5" s="1"/>
  <c r="F6" i="5" s="1"/>
  <c r="ES89" i="1" a="1"/>
  <c r="ES89" i="1" s="1"/>
  <c r="D34" i="5" s="1"/>
  <c r="D10" i="5" s="1"/>
  <c r="E11" i="2"/>
  <c r="GW89" i="1" a="1"/>
  <c r="GW89" i="1" s="1"/>
  <c r="O37" i="5" s="1"/>
  <c r="O13" i="5" s="1"/>
  <c r="IA89" i="1" a="1"/>
  <c r="IA89" i="1" s="1"/>
  <c r="O39" i="5" s="1"/>
  <c r="O15" i="5" s="1"/>
  <c r="CJ89" i="1" a="1"/>
  <c r="CJ89" i="1" s="1"/>
  <c r="C30" i="5" s="1"/>
  <c r="C6" i="5" s="1"/>
  <c r="FQ89" i="1" a="1"/>
  <c r="FQ89" i="1" s="1"/>
  <c r="M35" i="5" s="1"/>
  <c r="M11" i="5" s="1"/>
  <c r="BO89" i="1" a="1"/>
  <c r="BO89" i="1" s="1"/>
  <c r="L28" i="5" s="1"/>
  <c r="L4" i="5" s="1"/>
  <c r="HP89" i="1" a="1"/>
  <c r="HP89" i="1" s="1"/>
  <c r="D39" i="5" s="1"/>
  <c r="D15" i="5" s="1"/>
  <c r="DC89" i="1" a="1"/>
  <c r="DC89" i="1" s="1"/>
  <c r="G31" i="5" s="1"/>
  <c r="G7" i="5" s="1"/>
  <c r="DS89" i="1" a="1"/>
  <c r="DS89" i="1" s="1"/>
  <c r="H32" i="5" s="1"/>
  <c r="H8" i="5" s="1"/>
  <c r="AT89" i="1" a="1"/>
  <c r="AT89" i="1" s="1"/>
  <c r="F27" i="5" s="1"/>
  <c r="F3" i="5" s="1"/>
  <c r="KM89" i="1" a="1"/>
  <c r="KM89" i="1" s="1"/>
  <c r="D44" i="5" s="1"/>
  <c r="D20" i="5" s="1"/>
  <c r="CR89" i="1" a="1"/>
  <c r="CR89" i="1" s="1"/>
  <c r="K30" i="5" s="1"/>
  <c r="K6" i="5" s="1"/>
  <c r="AF89" i="1" a="1"/>
  <c r="AF89" i="1" s="1"/>
  <c r="G26" i="5" s="1"/>
  <c r="G2" i="5" s="1"/>
  <c r="AC89" i="1" a="1"/>
  <c r="AC89" i="1" s="1"/>
  <c r="D26" i="5" s="1"/>
  <c r="D2" i="5" s="1"/>
  <c r="JY89" i="1" a="1"/>
  <c r="JY89" i="1" s="1"/>
  <c r="E43" i="5" s="1"/>
  <c r="E19" i="5" s="1"/>
  <c r="GF89" i="1" a="1"/>
  <c r="GF89" i="1" s="1"/>
  <c r="M36" i="5" s="1"/>
  <c r="M12" i="5" s="1"/>
  <c r="KN89" i="1" a="1"/>
  <c r="KN89" i="1" s="1"/>
  <c r="E44" i="5" s="1"/>
  <c r="E20" i="5" s="1"/>
  <c r="CB89" i="1" a="1"/>
  <c r="CB89" i="1" s="1"/>
  <c r="J29" i="5" s="1"/>
  <c r="J5" i="5" s="1"/>
  <c r="AJ89" i="1" a="1"/>
  <c r="AJ89" i="1" s="1"/>
  <c r="K26" i="5" s="1"/>
  <c r="K2" i="5" s="1"/>
  <c r="BW89" i="1" a="1"/>
  <c r="BW89" i="1" s="1"/>
  <c r="E29" i="5" s="1"/>
  <c r="E5" i="5" s="1"/>
  <c r="O20" i="2"/>
  <c r="O12" i="2"/>
  <c r="J19" i="2"/>
  <c r="BB48" i="1" a="1"/>
  <c r="BB48" i="1" s="1"/>
  <c r="N31" i="2" s="1"/>
  <c r="N3" i="2" s="1"/>
  <c r="G19" i="2"/>
  <c r="AZ48" i="1" a="1"/>
  <c r="AZ48" i="1" s="1"/>
  <c r="L31" i="2" s="1"/>
  <c r="L3" i="2" s="1"/>
  <c r="R48" i="1" a="1"/>
  <c r="R48" i="1" s="1"/>
  <c r="H29" i="2" s="1"/>
  <c r="H1" i="2" s="1"/>
  <c r="H13" i="2"/>
  <c r="AT48" i="1" a="1"/>
  <c r="AT48" i="1" s="1"/>
  <c r="F31" i="2" s="1"/>
  <c r="F3" i="2" s="1"/>
  <c r="EB48" i="1" a="1"/>
  <c r="EB48" i="1" s="1"/>
  <c r="B37" i="2" s="1"/>
  <c r="B9" i="2" s="1"/>
  <c r="BV48" i="1" a="1"/>
  <c r="BV48" i="1" s="1"/>
  <c r="D33" i="2" s="1"/>
  <c r="D5" i="2" s="1"/>
  <c r="ER48" i="1" a="1"/>
  <c r="ER48" i="1" s="1"/>
  <c r="C38" i="2" s="1"/>
  <c r="C10" i="2" s="1"/>
  <c r="AB48" i="1" a="1"/>
  <c r="AB48" i="1" s="1"/>
  <c r="C30" i="2" s="1"/>
  <c r="C2" i="2" s="1"/>
  <c r="BL48" i="1" a="1"/>
  <c r="BL48" i="1" s="1"/>
  <c r="I32" i="2" s="1"/>
  <c r="I4" i="2" s="1"/>
  <c r="DX48" i="1" a="1"/>
  <c r="DX48" i="1" s="1"/>
  <c r="M36" i="2" s="1"/>
  <c r="M8" i="2" s="1"/>
  <c r="BS48" i="1" a="1"/>
  <c r="BS48" i="1" s="1"/>
  <c r="A33" i="2" s="1"/>
  <c r="A5" i="2" s="1"/>
  <c r="DF48" i="1" a="1"/>
  <c r="DF48" i="1" s="1"/>
  <c r="J35" i="2" s="1"/>
  <c r="J7" i="2" s="1"/>
  <c r="CK48" i="1" a="1"/>
  <c r="CK48" i="1" s="1"/>
  <c r="D34" i="2" s="1"/>
  <c r="D6" i="2" s="1"/>
  <c r="CN48" i="1" a="1"/>
  <c r="CN48" i="1" s="1"/>
  <c r="G34" i="2" s="1"/>
  <c r="G6" i="2" s="1"/>
  <c r="EZ48" i="1" a="1"/>
  <c r="EZ48" i="1" s="1"/>
  <c r="K38" i="2" s="1"/>
  <c r="K10" i="2" s="1"/>
  <c r="DP48" i="1" a="1"/>
  <c r="DP48" i="1" s="1"/>
  <c r="E36" i="2" s="1"/>
  <c r="E8" i="2" s="1"/>
  <c r="AJ48" i="1" a="1"/>
  <c r="AJ48" i="1" s="1"/>
  <c r="K30" i="2" s="1"/>
  <c r="K2" i="2" s="1"/>
  <c r="CD48" i="1" a="1"/>
  <c r="CD48" i="1" s="1"/>
  <c r="L33" i="2" s="1"/>
  <c r="L5" i="2" s="1"/>
  <c r="EH48" i="1" a="1"/>
  <c r="EH48" i="1" s="1"/>
  <c r="H37" i="2" s="1"/>
  <c r="H9" i="2" s="1"/>
  <c r="J15" i="2"/>
  <c r="H11" i="2"/>
  <c r="CV48" i="1" a="1"/>
  <c r="CV48" i="1" s="1"/>
  <c r="O34" i="2" s="1"/>
  <c r="O6" i="2" s="1"/>
  <c r="F12" i="2"/>
  <c r="FN48" i="1" a="1"/>
  <c r="FN48" i="1" s="1"/>
  <c r="J39" i="2" s="1"/>
  <c r="J11" i="2" s="1"/>
  <c r="BE48" i="1" a="1"/>
  <c r="BE48" i="1" s="1"/>
  <c r="B32" i="2" s="1"/>
  <c r="B4" i="2" s="1"/>
  <c r="DI48" i="1" a="1"/>
  <c r="DI48" i="1" s="1"/>
  <c r="M35" i="2" s="1"/>
  <c r="M7" i="2" s="1"/>
  <c r="C15" i="2"/>
  <c r="EU48" i="1" a="1"/>
  <c r="EU48" i="1" s="1"/>
  <c r="F38" i="2" s="1"/>
  <c r="F10" i="2" s="1"/>
  <c r="EE48" i="1" a="1"/>
  <c r="EE48" i="1" s="1"/>
  <c r="E37" i="2" s="1"/>
  <c r="E9" i="2" s="1"/>
  <c r="BG48" i="1" a="1"/>
  <c r="BG48" i="1" s="1"/>
  <c r="D32" i="2" s="1"/>
  <c r="D4" i="2" s="1"/>
  <c r="EM48" i="1" a="1"/>
  <c r="EM48" i="1" s="1"/>
  <c r="M37" i="2" s="1"/>
  <c r="M9" i="2" s="1"/>
  <c r="FO48" i="1" a="1"/>
  <c r="FO48" i="1" s="1"/>
  <c r="K39" i="2" s="1"/>
  <c r="K11" i="2" s="1"/>
  <c r="H15" i="2"/>
  <c r="L48" i="1" a="1"/>
  <c r="L48" i="1" s="1"/>
  <c r="B29" i="2" s="1"/>
  <c r="B1" i="2" s="1"/>
  <c r="CA48" i="1" a="1"/>
  <c r="CA48" i="1" s="1"/>
  <c r="I33" i="2" s="1"/>
  <c r="I5" i="2" s="1"/>
  <c r="GU48" i="1" a="1"/>
  <c r="GU48" i="1" s="1"/>
  <c r="M41" i="2" s="1"/>
  <c r="M13" i="2" s="1"/>
  <c r="GO48" i="1" a="1"/>
  <c r="GO48" i="1" s="1"/>
  <c r="G41" i="2" s="1"/>
  <c r="G13" i="2" s="1"/>
  <c r="BI48" i="1" a="1"/>
  <c r="BI48" i="1" s="1"/>
  <c r="F32" i="2" s="1"/>
  <c r="F4" i="2" s="1"/>
  <c r="BQ48" i="1" a="1"/>
  <c r="BQ48" i="1" s="1"/>
  <c r="N32" i="2" s="1"/>
  <c r="N4" i="2" s="1"/>
  <c r="DK48" i="1" a="1"/>
  <c r="DK48" i="1" s="1"/>
  <c r="O35" i="2" s="1"/>
  <c r="O7" i="2" s="1"/>
  <c r="DU48" i="1" a="1"/>
  <c r="DU48" i="1" s="1"/>
  <c r="J36" i="2" s="1"/>
  <c r="J8" i="2" s="1"/>
  <c r="AY48" i="1" a="1"/>
  <c r="AY48" i="1" s="1"/>
  <c r="K31" i="2" s="1"/>
  <c r="K3" i="2" s="1"/>
  <c r="L19" i="2"/>
  <c r="M17" i="2"/>
  <c r="AQ48" i="1" a="1"/>
  <c r="AQ48" i="1" s="1"/>
  <c r="C31" i="2" s="1"/>
  <c r="C3" i="2" s="1"/>
  <c r="GQ48" i="1" a="1"/>
  <c r="GQ48" i="1" s="1"/>
  <c r="I41" i="2" s="1"/>
  <c r="I13" i="2" s="1"/>
  <c r="CI48" i="1" a="1"/>
  <c r="CI48" i="1" s="1"/>
  <c r="B34" i="2" s="1"/>
  <c r="B6" i="2" s="1"/>
  <c r="N14" i="2"/>
  <c r="AR48" i="1" a="1"/>
  <c r="AR48" i="1" s="1"/>
  <c r="D31" i="2" s="1"/>
  <c r="D3" i="2" s="1"/>
  <c r="CB48" i="1" a="1"/>
  <c r="CB48" i="1" s="1"/>
  <c r="J33" i="2" s="1"/>
  <c r="J5" i="2" s="1"/>
  <c r="AW48" i="1" a="1"/>
  <c r="AW48" i="1" s="1"/>
  <c r="I31" i="2" s="1"/>
  <c r="I3" i="2" s="1"/>
  <c r="CQ48" i="1" a="1"/>
  <c r="CQ48" i="1" s="1"/>
  <c r="J34" i="2" s="1"/>
  <c r="J6" i="2" s="1"/>
  <c r="FC48" i="1" a="1"/>
  <c r="FC48" i="1" s="1"/>
  <c r="N38" i="2" s="1"/>
  <c r="N10" i="2" s="1"/>
  <c r="F14" i="2"/>
  <c r="E17" i="2"/>
  <c r="K16" i="2"/>
  <c r="D18" i="2"/>
  <c r="HM48" i="1" a="1"/>
  <c r="HM48" i="1" s="1"/>
  <c r="A43" i="2" s="1"/>
  <c r="A15" i="2" s="1"/>
  <c r="JW48" i="1" a="1"/>
  <c r="JW48" i="1" s="1"/>
  <c r="C47" i="2" s="1"/>
  <c r="C19" i="2" s="1"/>
  <c r="S48" i="1" a="1"/>
  <c r="S48" i="1" s="1"/>
  <c r="I29" i="2" s="1"/>
  <c r="I1" i="2" s="1"/>
  <c r="GY48" i="1" a="1"/>
  <c r="GY48" i="1" s="1"/>
  <c r="B42" i="2" s="1"/>
  <c r="B14" i="2" s="1"/>
  <c r="G12" i="2"/>
  <c r="C17" i="2"/>
  <c r="L18" i="2"/>
  <c r="HU48" i="1" a="1"/>
  <c r="HU48" i="1" s="1"/>
  <c r="I43" i="2" s="1"/>
  <c r="I15" i="2" s="1"/>
  <c r="IA48" i="1" a="1"/>
  <c r="IA48" i="1" s="1"/>
  <c r="O43" i="2" s="1"/>
  <c r="O15" i="2" s="1"/>
  <c r="HF48" i="1" a="1"/>
  <c r="HF48" i="1" s="1"/>
  <c r="I42" i="2" s="1"/>
  <c r="I14" i="2" s="1"/>
  <c r="HL48" i="1" a="1"/>
  <c r="HL48" i="1" s="1"/>
  <c r="O42" i="2" s="1"/>
  <c r="O14" i="2" s="1"/>
  <c r="I17" i="2"/>
  <c r="U48" i="1" a="1"/>
  <c r="U48" i="1" s="1"/>
  <c r="K29" i="2" s="1"/>
  <c r="K1" i="2" s="1"/>
  <c r="JA48" i="1" a="1"/>
  <c r="JA48" i="1" s="1"/>
  <c r="K45" i="2" s="1"/>
  <c r="K17" i="2" s="1"/>
  <c r="O18" i="2"/>
  <c r="D11" i="2"/>
  <c r="II48" i="1" a="1"/>
  <c r="II48" i="1" s="1"/>
  <c r="H44" i="2" s="1"/>
  <c r="H16" i="2" s="1"/>
  <c r="L16" i="2"/>
  <c r="H12" i="2"/>
  <c r="X48" i="1" a="1"/>
  <c r="X48" i="1" s="1"/>
  <c r="N29" i="2" s="1"/>
  <c r="N1" i="2" s="1"/>
  <c r="V48" i="1" a="1"/>
  <c r="V48" i="1" s="1"/>
  <c r="L29" i="2" s="1"/>
  <c r="L1" i="2" s="1"/>
  <c r="AP48" i="1" a="1"/>
  <c r="AP48" i="1" s="1"/>
  <c r="B31" i="2" s="1"/>
  <c r="B3" i="2" s="1"/>
  <c r="BO48" i="1" a="1"/>
  <c r="BO48" i="1" s="1"/>
  <c r="L32" i="2" s="1"/>
  <c r="L4" i="2" s="1"/>
  <c r="BY48" i="1" a="1"/>
  <c r="BY48" i="1" s="1"/>
  <c r="G33" i="2" s="1"/>
  <c r="G5" i="2" s="1"/>
  <c r="CG48" i="1" a="1"/>
  <c r="CG48" i="1" s="1"/>
  <c r="O33" i="2" s="1"/>
  <c r="O5" i="2" s="1"/>
  <c r="DS48" i="1" a="1"/>
  <c r="DS48" i="1" s="1"/>
  <c r="H36" i="2" s="1"/>
  <c r="H8" i="2" s="1"/>
  <c r="EK48" i="1" a="1"/>
  <c r="EK48" i="1" s="1"/>
  <c r="K37" i="2" s="1"/>
  <c r="K9" i="2" s="1"/>
  <c r="FW48" i="1" a="1"/>
  <c r="FW48" i="1" s="1"/>
  <c r="D40" i="2" s="1"/>
  <c r="D12" i="2" s="1"/>
  <c r="F19" i="2"/>
  <c r="N19" i="2"/>
  <c r="CH48" i="1" a="1"/>
  <c r="CH48" i="1" s="1"/>
  <c r="A34" i="2" s="1"/>
  <c r="A6" i="2" s="1"/>
  <c r="DM48" i="1" a="1"/>
  <c r="DM48" i="1" s="1"/>
  <c r="B36" i="2" s="1"/>
  <c r="B8" i="2" s="1"/>
  <c r="D15" i="2"/>
  <c r="BJ48" i="1" a="1"/>
  <c r="BJ48" i="1" s="1"/>
  <c r="G32" i="2" s="1"/>
  <c r="G4" i="2" s="1"/>
  <c r="BR48" i="1" a="1"/>
  <c r="BR48" i="1" s="1"/>
  <c r="O32" i="2" s="1"/>
  <c r="O4" i="2" s="1"/>
  <c r="CL48" i="1" a="1"/>
  <c r="CL48" i="1" s="1"/>
  <c r="E34" i="2" s="1"/>
  <c r="E6" i="2" s="1"/>
  <c r="E13" i="2"/>
  <c r="CE89" i="1" a="1"/>
  <c r="CE89" i="1" s="1"/>
  <c r="M29" i="5" s="1"/>
  <c r="M5" i="5" s="1"/>
  <c r="KU89" i="1" a="1"/>
  <c r="KU89" i="1" s="1"/>
  <c r="L44" i="5" s="1"/>
  <c r="L20" i="5" s="1"/>
  <c r="FS89" i="1" a="1"/>
  <c r="FS89" i="1" s="1"/>
  <c r="O35" i="5" s="1"/>
  <c r="O11" i="5" s="1"/>
  <c r="FW89" i="1" a="1"/>
  <c r="FW89" i="1" s="1"/>
  <c r="D36" i="5" s="1"/>
  <c r="D12" i="5" s="1"/>
  <c r="CZ89" i="1" a="1"/>
  <c r="CZ89" i="1" s="1"/>
  <c r="D31" i="5" s="1"/>
  <c r="D7" i="5" s="1"/>
  <c r="BE89" i="1" a="1"/>
  <c r="BE89" i="1" s="1"/>
  <c r="B28" i="5" s="1"/>
  <c r="B4" i="5" s="1"/>
  <c r="HW89" i="1" a="1"/>
  <c r="HW89" i="1" s="1"/>
  <c r="K39" i="5" s="1"/>
  <c r="K15" i="5" s="1"/>
  <c r="AY89" i="1" a="1"/>
  <c r="AY89" i="1" s="1"/>
  <c r="K27" i="5" s="1"/>
  <c r="K3" i="5" s="1"/>
  <c r="BT89" i="1" a="1"/>
  <c r="BT89" i="1" s="1"/>
  <c r="B29" i="5" s="1"/>
  <c r="B5" i="5" s="1"/>
  <c r="GO89" i="1" a="1"/>
  <c r="GO89" i="1" s="1"/>
  <c r="G37" i="5" s="1"/>
  <c r="G13" i="5" s="1"/>
  <c r="HD89" i="1" a="1"/>
  <c r="HD89" i="1" s="1"/>
  <c r="G38" i="5" s="1"/>
  <c r="G14" i="5" s="1"/>
  <c r="AN89" i="1" a="1"/>
  <c r="AN89" i="1" s="1"/>
  <c r="O26" i="5" s="1"/>
  <c r="O2" i="5" s="1"/>
  <c r="CY89" i="1" a="1"/>
  <c r="CY89" i="1" s="1"/>
  <c r="C31" i="5" s="1"/>
  <c r="C7" i="5" s="1"/>
  <c r="JO89" i="1" a="1"/>
  <c r="JO89" i="1" s="1"/>
  <c r="J42" i="5" s="1"/>
  <c r="J18" i="5" s="1"/>
  <c r="BD89" i="1" a="1"/>
  <c r="BD89" i="1" s="1"/>
  <c r="A28" i="5" s="1"/>
  <c r="A4" i="5" s="1"/>
  <c r="AD89" i="1" a="1"/>
  <c r="AD89" i="1" s="1"/>
  <c r="E26" i="5" s="1"/>
  <c r="E2" i="5" s="1"/>
  <c r="GV89" i="1" a="1"/>
  <c r="GV89" i="1" s="1"/>
  <c r="N37" i="5" s="1"/>
  <c r="N13" i="5" s="1"/>
  <c r="HC89" i="1" a="1"/>
  <c r="HC89" i="1" s="1"/>
  <c r="F38" i="5" s="1"/>
  <c r="F14" i="5" s="1"/>
  <c r="CO89" i="1" a="1"/>
  <c r="CO89" i="1" s="1"/>
  <c r="H30" i="5" s="1"/>
  <c r="H6" i="5" s="1"/>
  <c r="AX89" i="1" a="1"/>
  <c r="AX89" i="1" s="1"/>
  <c r="J27" i="5" s="1"/>
  <c r="J3" i="5" s="1"/>
  <c r="R89" i="1" a="1"/>
  <c r="R89" i="1" s="1"/>
  <c r="H25" i="5" s="1"/>
  <c r="H1" i="5" s="1"/>
  <c r="JG89" i="1" a="1"/>
  <c r="JG89" i="1" s="1"/>
  <c r="B42" i="5" s="1"/>
  <c r="B18" i="5" s="1"/>
  <c r="JA89" i="1" a="1"/>
  <c r="JA89" i="1" s="1"/>
  <c r="K41" i="5" s="1"/>
  <c r="K17" i="5" s="1"/>
  <c r="FI89" i="1" a="1"/>
  <c r="FI89" i="1" s="1"/>
  <c r="E35" i="5" s="1"/>
  <c r="E11" i="5" s="1"/>
  <c r="DM89" i="1" a="1"/>
  <c r="DM89" i="1" s="1"/>
  <c r="B32" i="5" s="1"/>
  <c r="B8" i="5" s="1"/>
  <c r="L12" i="2"/>
  <c r="W48" i="1" a="1"/>
  <c r="W48" i="1" s="1"/>
  <c r="M29" i="2" s="1"/>
  <c r="M1" i="2" s="1"/>
  <c r="G14" i="2"/>
  <c r="B19" i="2"/>
  <c r="J12" i="2"/>
  <c r="M48" i="1" a="1"/>
  <c r="M48" i="1" s="1"/>
  <c r="C29" i="2" s="1"/>
  <c r="C1" i="2" s="1"/>
  <c r="P48" i="1" a="1"/>
  <c r="P48" i="1" s="1"/>
  <c r="F29" i="2" s="1"/>
  <c r="F1" i="2" s="1"/>
  <c r="B12" i="2"/>
  <c r="IK89" i="1" a="1"/>
  <c r="IK89" i="1" s="1"/>
  <c r="J40" i="5" s="1"/>
  <c r="J16" i="5" s="1"/>
  <c r="AZ89" i="1" a="1"/>
  <c r="AZ89" i="1" s="1"/>
  <c r="L27" i="5" s="1"/>
  <c r="L3" i="5" s="1"/>
  <c r="KO89" i="1" a="1"/>
  <c r="KO89" i="1" s="1"/>
  <c r="F44" i="5" s="1"/>
  <c r="F20" i="5" s="1"/>
  <c r="CW89" i="1" a="1"/>
  <c r="CW89" i="1" s="1"/>
  <c r="A31" i="5" s="1"/>
  <c r="A7" i="5" s="1"/>
  <c r="IS89" i="1" a="1"/>
  <c r="IS89" i="1" s="1"/>
  <c r="C41" i="5" s="1"/>
  <c r="C17" i="5" s="1"/>
  <c r="AI89" i="1" a="1"/>
  <c r="AI89" i="1" s="1"/>
  <c r="J26" i="5" s="1"/>
  <c r="J2" i="5" s="1"/>
  <c r="EZ89" i="1" a="1"/>
  <c r="EZ89" i="1" s="1"/>
  <c r="K34" i="5" s="1"/>
  <c r="K10" i="5" s="1"/>
  <c r="GG89" i="1" a="1"/>
  <c r="GG89" i="1" s="1"/>
  <c r="N36" i="5" s="1"/>
  <c r="N12" i="5" s="1"/>
  <c r="DE89" i="1" a="1"/>
  <c r="DE89" i="1" s="1"/>
  <c r="I31" i="5" s="1"/>
  <c r="I7" i="5" s="1"/>
  <c r="AV89" i="1" a="1"/>
  <c r="AV89" i="1" s="1"/>
  <c r="H27" i="5" s="1"/>
  <c r="H3" i="5" s="1"/>
  <c r="KW89" i="1" a="1"/>
  <c r="KW89" i="1" s="1"/>
  <c r="N44" i="5" s="1"/>
  <c r="N20" i="5" s="1"/>
  <c r="CF89" i="1" a="1"/>
  <c r="CF89" i="1" s="1"/>
  <c r="N29" i="5" s="1"/>
  <c r="N5" i="5" s="1"/>
  <c r="FY89" i="1" a="1"/>
  <c r="FY89" i="1" s="1"/>
  <c r="F36" i="5" s="1"/>
  <c r="F12" i="5" s="1"/>
  <c r="G18" i="2"/>
  <c r="O48" i="1" a="1"/>
  <c r="O48" i="1" s="1"/>
  <c r="E29" i="2" s="1"/>
  <c r="E1" i="2" s="1"/>
  <c r="T48" i="1" a="1"/>
  <c r="T48" i="1" s="1"/>
  <c r="J29" i="2" s="1"/>
  <c r="J1" i="2" s="1"/>
  <c r="K48" i="1" a="1"/>
  <c r="K48" i="1" s="1"/>
  <c r="A29" i="2" s="1"/>
  <c r="A1" i="2" s="1"/>
  <c r="JM48" i="1" a="1"/>
  <c r="JM48" i="1" s="1"/>
  <c r="H46" i="2" s="1"/>
  <c r="H18" i="2" s="1"/>
  <c r="JO48" i="1" a="1"/>
  <c r="JO48" i="1" s="1"/>
  <c r="J46" i="2" s="1"/>
  <c r="J18" i="2" s="1"/>
  <c r="JH48" i="1" a="1"/>
  <c r="JH48" i="1" s="1"/>
  <c r="C46" i="2" s="1"/>
  <c r="C18" i="2" s="1"/>
  <c r="IR48" i="1" a="1"/>
  <c r="IR48" i="1" s="1"/>
  <c r="B45" i="2" s="1"/>
  <c r="B17" i="2" s="1"/>
  <c r="Q48" i="1" a="1"/>
  <c r="Q48" i="1" s="1"/>
  <c r="G29" i="2" s="1"/>
  <c r="G1" i="2" s="1"/>
  <c r="JF48" i="1" a="1"/>
  <c r="JF48" i="1" s="1"/>
  <c r="A46" i="2" s="1"/>
  <c r="A18" i="2" s="1"/>
  <c r="E14" i="2"/>
  <c r="IV48" i="1" a="1"/>
  <c r="IV48" i="1" s="1"/>
  <c r="F45" i="2" s="1"/>
  <c r="F17" i="2" s="1"/>
  <c r="D16" i="2"/>
  <c r="N11" i="2"/>
  <c r="GI48" i="1" a="1"/>
  <c r="GI48" i="1" s="1"/>
  <c r="A41" i="2" s="1"/>
  <c r="A13" i="2" s="1"/>
  <c r="K12" i="2"/>
  <c r="N48" i="1" a="1"/>
  <c r="N48" i="1" s="1"/>
  <c r="D29" i="2" s="1"/>
  <c r="D1" i="2" s="1"/>
  <c r="IX48" i="1" a="1"/>
  <c r="IX48" i="1" s="1"/>
  <c r="H45" i="2" s="1"/>
  <c r="H17" i="2" s="1"/>
  <c r="KC48" i="1" a="1"/>
  <c r="KC48" i="1" s="1"/>
  <c r="I47" i="2" s="1"/>
  <c r="I19" i="2" s="1"/>
  <c r="E12" i="2"/>
  <c r="C13" i="2"/>
  <c r="N17" i="2"/>
  <c r="G16" i="2"/>
  <c r="O16" i="2"/>
  <c r="E19" i="2"/>
  <c r="M11" i="2"/>
  <c r="M12" i="2"/>
  <c r="M14" i="2"/>
  <c r="K1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<sst xmlns="http://schemas.openxmlformats.org/spreadsheetml/2006/main" count="497" uniqueCount="106">
  <si>
    <t>A</t>
  </si>
  <si>
    <t>B</t>
  </si>
  <si>
    <t>C</t>
  </si>
  <si>
    <t>D</t>
  </si>
  <si>
    <t>E</t>
  </si>
  <si>
    <t>F</t>
  </si>
  <si>
    <t>G</t>
  </si>
  <si>
    <t>H</t>
  </si>
  <si>
    <t>I</t>
  </si>
  <si>
    <t>J</t>
  </si>
  <si>
    <t>K</t>
  </si>
  <si>
    <t>L</t>
  </si>
  <si>
    <t>DLLLL</t>
  </si>
  <si>
    <t>DDLLL</t>
  </si>
  <si>
    <t>DDDLL</t>
  </si>
  <si>
    <t>DDDDL</t>
  </si>
  <si>
    <t>DDDDD</t>
  </si>
  <si>
    <t>LDDDD</t>
  </si>
  <si>
    <t>LLDDD</t>
  </si>
  <si>
    <t>LLLDD</t>
  </si>
  <si>
    <t>LLLLD</t>
  </si>
  <si>
    <t>LLLLL</t>
  </si>
  <si>
    <t>M</t>
  </si>
  <si>
    <t>N</t>
  </si>
  <si>
    <t>O</t>
  </si>
  <si>
    <t>P</t>
  </si>
  <si>
    <t>Q</t>
  </si>
  <si>
    <t>R</t>
  </si>
  <si>
    <t>S</t>
  </si>
  <si>
    <t>T</t>
  </si>
  <si>
    <t>U</t>
  </si>
  <si>
    <t>V</t>
  </si>
  <si>
    <t>W</t>
  </si>
  <si>
    <t>X</t>
  </si>
  <si>
    <t>Y</t>
  </si>
  <si>
    <t>Z</t>
  </si>
  <si>
    <t>$</t>
  </si>
  <si>
    <t>DL$$$</t>
  </si>
  <si>
    <t>LDDD$</t>
  </si>
  <si>
    <t>LDLD$</t>
  </si>
  <si>
    <t>LDD$$</t>
  </si>
  <si>
    <t>L$$$$</t>
  </si>
  <si>
    <t>DDL$$</t>
  </si>
  <si>
    <t>LLD$$</t>
  </si>
  <si>
    <t>DDDD$</t>
  </si>
  <si>
    <t>DD$$$</t>
  </si>
  <si>
    <t>DLLL$</t>
  </si>
  <si>
    <t>LDL$$</t>
  </si>
  <si>
    <t>DLDD$</t>
  </si>
  <si>
    <t>LL$$$</t>
  </si>
  <si>
    <t>LD$$$</t>
  </si>
  <si>
    <t>LLL$$</t>
  </si>
  <si>
    <t>DLLD$</t>
  </si>
  <si>
    <t>LLDL$</t>
  </si>
  <si>
    <t>DDDL$</t>
  </si>
  <si>
    <t>DLL$$</t>
  </si>
  <si>
    <t>LDDL$</t>
  </si>
  <si>
    <t>LDLL$</t>
  </si>
  <si>
    <t>LLDD$</t>
  </si>
  <si>
    <t>DDD$$</t>
  </si>
  <si>
    <t>KEINE ZAHLEN!!</t>
  </si>
  <si>
    <t>DIE UMKEHRUNG:</t>
  </si>
  <si>
    <t>LD$DL</t>
  </si>
  <si>
    <t>ERHALTENER SCHLÜSSEL</t>
  </si>
  <si>
    <t>D$$$$</t>
  </si>
  <si>
    <t>DLD$$</t>
  </si>
  <si>
    <t>DDLD$</t>
  </si>
  <si>
    <t>ZUFALLSBEREICH</t>
  </si>
  <si>
    <t>$DLLL</t>
  </si>
  <si>
    <t>$LDLL</t>
  </si>
  <si>
    <t>$LLDL</t>
  </si>
  <si>
    <t>$LLLD</t>
  </si>
  <si>
    <t>$DDLL</t>
  </si>
  <si>
    <t>$$LDL</t>
  </si>
  <si>
    <t>$$LLD</t>
  </si>
  <si>
    <t>$$DDL</t>
  </si>
  <si>
    <t>$$DLD</t>
  </si>
  <si>
    <t>$$LDD</t>
  </si>
  <si>
    <t>NUR DIE 26 BUCHSTABEN, KEINE UMLAUTE, KEINE ZAHLEN! DOLLARZEICHEN STATT</t>
  </si>
  <si>
    <t xml:space="preserve">DIESE TABELLE IST  BLATTGESCHÜTZT KANN  ABER (FÜR DEN VERSAND) DENNOCH KOPIERT WERDEN.  </t>
  </si>
  <si>
    <t>HILFSTABELLE 1, KEIN VERSAND</t>
  </si>
  <si>
    <t>HILFSTABELLE 2, KEIN VERSAND</t>
  </si>
  <si>
    <t>HILFSTABELLE 3, KEIN VERSAND</t>
  </si>
  <si>
    <t>DIESE TABELLE IST BLATTGESCHÜTZT</t>
  </si>
  <si>
    <t>Der$Betrag$belaeuft$sich$auf$CHF$dreitausendachthunderteinundvierzig$Punkt$fuenfundsiebzig</t>
  </si>
  <si>
    <t xml:space="preserve">NACH DER TEXTEINGABE DEN GELBEN BEREICH </t>
  </si>
  <si>
    <t xml:space="preserve">MARKIEREN UND DAMIT UNTER "DATEN" DEN </t>
  </si>
  <si>
    <r>
      <t>KONTAKT AZ</t>
    </r>
    <r>
      <rPr>
        <b/>
        <sz val="11"/>
        <color rgb="FFFF0000"/>
        <rFont val="Aptos Narrow"/>
        <family val="2"/>
      </rPr>
      <t xml:space="preserve">↓ </t>
    </r>
    <r>
      <rPr>
        <b/>
        <sz val="11"/>
        <color rgb="FFFF0000"/>
        <rFont val="Aptos Narrow"/>
        <family val="2"/>
        <scheme val="minor"/>
      </rPr>
      <t>ODER ZA</t>
    </r>
    <r>
      <rPr>
        <b/>
        <sz val="11"/>
        <color rgb="FFFF0000"/>
        <rFont val="Aptos Narrow"/>
        <family val="2"/>
      </rPr>
      <t>↑</t>
    </r>
    <r>
      <rPr>
        <b/>
        <sz val="11"/>
        <color rgb="FFFF0000"/>
        <rFont val="Aptos Narrow"/>
        <family val="2"/>
        <scheme val="minor"/>
      </rPr>
      <t xml:space="preserve"> ANKLICKEN!</t>
    </r>
  </si>
  <si>
    <t xml:space="preserve">DEN GELBEN BEREICH (OBEN) IN DEN ORANGEN </t>
  </si>
  <si>
    <t>BEREICH RECHTS (G52:H77) EINFÜGEN</t>
  </si>
  <si>
    <t xml:space="preserve">DIE GESAMTTABELLE (A1:Q26) KOPIEREN UND </t>
  </si>
  <si>
    <t>ALS EXCEL - DATEI VERSENDEN</t>
  </si>
  <si>
    <t>ALS "SENDER":</t>
  </si>
  <si>
    <t>ALS "EMPFÄNGER":</t>
  </si>
  <si>
    <t>UND LINKS IN DEN BEREICH (A1:Q26) EINFÜGEN</t>
  </si>
  <si>
    <t>DANACH VON HIER AUS DEN TEILBEREICH (P1:Q26) KOPIEREN</t>
  </si>
  <si>
    <t>UND UNTER TEXTEINGABE IN DEN BEREICHH (G52:77) EINTRAGEN</t>
  </si>
  <si>
    <t>ZUERST DIE ERHALTENE TABELLE GESAMTHAFT KOPIEREN</t>
  </si>
  <si>
    <t>DER GELBE BERICH IST NUR SCHREIBGESCHÜTZT UND KANN BEARBEITET WERDEN</t>
  </si>
  <si>
    <t>DER ORANGE BEREICH IST NUR SCHREIBGESCHÜTZT UND KANN BEARBEITET WERDEN</t>
  </si>
  <si>
    <t xml:space="preserve">DIESE TABELLE IST  SCHREIBGESCHÜTZT, KANN ABER BEARBEITET WERDEN </t>
  </si>
  <si>
    <t>DEMO_VERSCHLUESSELUNG.zip</t>
  </si>
  <si>
    <t>WORUM ES GEHT</t>
  </si>
  <si>
    <t>findet sich der Beschrieb eines von</t>
  </si>
  <si>
    <t xml:space="preserve">   Unter dem LINK</t>
  </si>
  <si>
    <t>LEERSCHLAG ZWISCHEN DEN WORTEN. MAXIMAL 300 ZEICHEN VERWERTBAR!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</si>
</sst>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color rgb="FF00B0F0"/>
      <name val="Aptos Narrow"/>
      <family val="2"/>
      <scheme val="minor"/>
    </font>
    <font>
      <b/>
      <sz val="11"/>
      <color rgb="FFFF0000"/>
      <name val="Aptos Narrow"/>
      <family val="2"/>
      <scheme val="minor"/>
    </font>
    <font>
      <sz val="12"/>
      <color theme="1"/>
      <name val="Aptos Narrow"/>
      <family val="2"/>
      <scheme val="minor"/>
    </font>
    <font>
      <b/>
      <sz val="11"/>
      <color rgb="FF00B050"/>
      <name val="Aptos Narrow"/>
      <family val="2"/>
      <scheme val="minor"/>
    </font>
    <font>
      <b/>
      <sz val="11"/>
      <color rgb="FF00B0F0"/>
      <name val="Aptos Narrow"/>
      <family val="2"/>
      <scheme val="minor"/>
    </font>
    <font>
      <b/>
      <sz val="8"/>
      <color rgb="FFFF0000"/>
      <name val="Aptos Narrow"/>
      <family val="2"/>
      <scheme val="minor"/>
    </font>
    <font>
      <b/>
      <sz val="11"/>
      <color rgb="FF7030A0"/>
      <name val="Aptos Narrow"/>
      <family val="2"/>
      <scheme val="minor"/>
    </font>
    <font>
      <b/>
      <sz val="11"/>
      <name val="Aptos Narrow"/>
      <family val="2"/>
      <scheme val="minor"/>
    </font>
    <font>
      <sz val="11"/>
      <color rgb="FF00B050"/>
      <name val="Aptos Narrow"/>
      <family val="2"/>
      <scheme val="minor"/>
    </font>
    <font>
      <sz val="11"/>
      <name val="Aptos Narrow"/>
      <family val="2"/>
      <scheme val="minor"/>
    </font>
    <font>
      <b/>
      <sz val="11"/>
      <color rgb="FFFF0000"/>
      <name val="Aptos Narrow"/>
      <family val="2"/>
    </font>
    <font>
      <b/>
      <sz val="11"/>
      <color rgb="FFFFFF00"/>
      <name val="Aptos Narrow"/>
      <family val="2"/>
      <scheme val="minor"/>
    </font>
    <font>
      <sz val="11"/>
      <color rgb="FFFFFF00"/>
      <name val="Aptos Narrow"/>
      <family val="2"/>
      <scheme val="minor"/>
    </font>
    <font>
      <b/>
      <sz val="11"/>
      <color rgb="FFFFC000"/>
      <name val="Aptos Narrow"/>
      <family val="2"/>
      <scheme val="minor"/>
    </font>
    <font>
      <sz val="11"/>
      <color rgb="FFFFC000"/>
      <name val="Aptos Narrow"/>
      <family val="2"/>
      <scheme val="minor"/>
    </font>
    <font>
      <u/>
      <sz val="11"/>
      <color theme="10"/>
      <name val="Aptos Narrow"/>
      <family val="2"/>
      <scheme val="minor"/>
    </font>
    <font>
      <b/>
      <sz val="16"/>
      <name val="Aptos Narrow"/>
      <family val="2"/>
      <scheme val="minor"/>
    </font>
  </fonts>
  <fills count="13">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rgb="FFFFC000"/>
        <bgColor indexed="64"/>
      </patternFill>
    </fill>
    <fill>
      <patternFill patternType="solid">
        <fgColor rgb="FFFF0000"/>
        <bgColor indexed="64"/>
      </patternFill>
    </fill>
    <fill>
      <patternFill patternType="solid">
        <fgColor theme="6" tint="0.59999389629810485"/>
        <bgColor indexed="64"/>
      </patternFill>
    </fill>
    <fill>
      <patternFill patternType="solid">
        <fgColor theme="1" tint="0.14999847407452621"/>
        <bgColor indexed="64"/>
      </patternFill>
    </fill>
    <fill>
      <patternFill patternType="solid">
        <fgColor theme="3" tint="0.89999084444715716"/>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59999389629810485"/>
        <bgColor indexed="64"/>
      </patternFill>
    </fill>
  </fills>
  <borders count="17">
    <border>
      <left/>
      <right/>
      <top/>
      <bottom/>
      <diagonal/>
    </border>
    <border>
      <left style="dotted">
        <color auto="1"/>
      </left>
      <right style="dotted">
        <color auto="1"/>
      </right>
      <top style="dotted">
        <color auto="1"/>
      </top>
      <bottom style="dotted">
        <color auto="1"/>
      </bottom>
      <diagonal/>
    </border>
    <border>
      <left/>
      <right/>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ck">
        <color rgb="FF00B050"/>
      </left>
      <right/>
      <top style="thick">
        <color rgb="FF00B050"/>
      </top>
      <bottom/>
      <diagonal/>
    </border>
    <border>
      <left/>
      <right/>
      <top style="thick">
        <color rgb="FF00B050"/>
      </top>
      <bottom/>
      <diagonal/>
    </border>
    <border>
      <left/>
      <right style="thick">
        <color rgb="FF00B050"/>
      </right>
      <top style="thick">
        <color rgb="FF00B050"/>
      </top>
      <bottom/>
      <diagonal/>
    </border>
    <border>
      <left style="thick">
        <color rgb="FF00B050"/>
      </left>
      <right/>
      <top/>
      <bottom/>
      <diagonal/>
    </border>
    <border>
      <left/>
      <right style="thick">
        <color rgb="FF00B050"/>
      </right>
      <top/>
      <bottom/>
      <diagonal/>
    </border>
    <border>
      <left style="thick">
        <color rgb="FF00B050"/>
      </left>
      <right/>
      <top/>
      <bottom style="thick">
        <color rgb="FF00B050"/>
      </bottom>
      <diagonal/>
    </border>
    <border>
      <left/>
      <right/>
      <top/>
      <bottom style="thick">
        <color rgb="FF00B050"/>
      </bottom>
      <diagonal/>
    </border>
    <border>
      <left/>
      <right style="thick">
        <color rgb="FF00B050"/>
      </right>
      <top/>
      <bottom style="thick">
        <color rgb="FF00B050"/>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2">
    <xf numFmtId="0" fontId="0" fillId="0" borderId="0"/>
    <xf numFmtId="0" fontId="18" fillId="0" borderId="0" applyNumberFormat="0" applyFill="0" applyBorder="0" applyAlignment="0" applyProtection="0"/>
  </cellStyleXfs>
  <cellXfs count="103">
    <xf numFmtId="0" fontId="0" fillId="0" borderId="0" xfId="0"/>
    <xf numFmtId="0" fontId="2" fillId="0" borderId="6" xfId="0" applyFont="1" applyBorder="1" applyAlignment="1">
      <alignment horizontal="left"/>
    </xf>
    <xf numFmtId="0" fontId="5" fillId="2" borderId="0" xfId="0" applyFont="1" applyFill="1" applyAlignment="1" applyProtection="1">
      <alignment vertical="top" wrapText="1"/>
      <protection locked="0"/>
    </xf>
    <xf numFmtId="0" fontId="0" fillId="9" borderId="0" xfId="0" applyFill="1"/>
    <xf numFmtId="0" fontId="0" fillId="11" borderId="0" xfId="0" applyFill="1"/>
    <xf numFmtId="0" fontId="7" fillId="9" borderId="0" xfId="0" applyFont="1" applyFill="1" applyAlignment="1">
      <alignment horizontal="left"/>
    </xf>
    <xf numFmtId="0" fontId="7" fillId="9" borderId="0" xfId="0" applyFont="1" applyFill="1"/>
    <xf numFmtId="0" fontId="0" fillId="9" borderId="0" xfId="0" applyFill="1" applyAlignment="1">
      <alignment horizontal="left"/>
    </xf>
    <xf numFmtId="0" fontId="4" fillId="0" borderId="0" xfId="0" applyFont="1" applyAlignment="1">
      <alignment horizontal="center"/>
    </xf>
    <xf numFmtId="0" fontId="4" fillId="9" borderId="0" xfId="0" applyFont="1" applyFill="1" applyAlignment="1">
      <alignment horizontal="center"/>
    </xf>
    <xf numFmtId="0" fontId="4" fillId="0" borderId="0" xfId="0" applyFont="1"/>
    <xf numFmtId="0" fontId="4" fillId="9" borderId="0" xfId="0" applyFont="1" applyFill="1"/>
    <xf numFmtId="0" fontId="2" fillId="0" borderId="0" xfId="0" applyFont="1"/>
    <xf numFmtId="0" fontId="2" fillId="11" borderId="7" xfId="0" applyFont="1" applyFill="1" applyBorder="1" applyAlignment="1">
      <alignment horizontal="center"/>
    </xf>
    <xf numFmtId="0" fontId="2" fillId="11" borderId="8" xfId="0" applyFont="1" applyFill="1" applyBorder="1" applyAlignment="1">
      <alignment horizontal="center"/>
    </xf>
    <xf numFmtId="0" fontId="2" fillId="11" borderId="9" xfId="0" applyFont="1" applyFill="1" applyBorder="1" applyAlignment="1">
      <alignment horizontal="center"/>
    </xf>
    <xf numFmtId="0" fontId="2" fillId="11" borderId="10" xfId="0" applyFont="1" applyFill="1" applyBorder="1" applyAlignment="1">
      <alignment horizontal="center"/>
    </xf>
    <xf numFmtId="0" fontId="2" fillId="11" borderId="0" xfId="0" applyFont="1" applyFill="1" applyAlignment="1">
      <alignment horizontal="center"/>
    </xf>
    <xf numFmtId="0" fontId="2" fillId="11" borderId="11" xfId="0" applyFont="1" applyFill="1" applyBorder="1" applyAlignment="1">
      <alignment horizontal="center"/>
    </xf>
    <xf numFmtId="0" fontId="2" fillId="11" borderId="12" xfId="0" applyFont="1" applyFill="1" applyBorder="1" applyAlignment="1">
      <alignment horizontal="center"/>
    </xf>
    <xf numFmtId="0" fontId="2" fillId="11" borderId="13" xfId="0" applyFont="1" applyFill="1" applyBorder="1" applyAlignment="1">
      <alignment horizontal="center"/>
    </xf>
    <xf numFmtId="0" fontId="2" fillId="11" borderId="14" xfId="0" applyFont="1" applyFill="1" applyBorder="1" applyAlignment="1">
      <alignment horizontal="center"/>
    </xf>
    <xf numFmtId="0" fontId="16" fillId="4" borderId="0" xfId="0" applyFont="1" applyFill="1" applyAlignment="1">
      <alignment horizontal="center"/>
    </xf>
    <xf numFmtId="0" fontId="10" fillId="2" borderId="3" xfId="0" applyFont="1" applyFill="1" applyBorder="1" applyAlignment="1">
      <alignment horizontal="center"/>
    </xf>
    <xf numFmtId="0" fontId="12" fillId="2" borderId="3" xfId="0" applyFont="1" applyFill="1" applyBorder="1"/>
    <xf numFmtId="0" fontId="2" fillId="2" borderId="3" xfId="0" applyFont="1" applyFill="1" applyBorder="1" applyAlignment="1">
      <alignment horizontal="center"/>
    </xf>
    <xf numFmtId="0" fontId="16" fillId="4" borderId="4" xfId="0" applyFont="1" applyFill="1" applyBorder="1" applyAlignment="1">
      <alignment horizontal="center"/>
    </xf>
    <xf numFmtId="0" fontId="0" fillId="9" borderId="4" xfId="0" applyFill="1" applyBorder="1"/>
    <xf numFmtId="0" fontId="0" fillId="2" borderId="15" xfId="0" applyFill="1" applyBorder="1"/>
    <xf numFmtId="0" fontId="0" fillId="2" borderId="3" xfId="0" applyFill="1" applyBorder="1"/>
    <xf numFmtId="0" fontId="0" fillId="2" borderId="16" xfId="0" applyFill="1" applyBorder="1"/>
    <xf numFmtId="0" fontId="0" fillId="2" borderId="15" xfId="0" applyFill="1" applyBorder="1" applyAlignment="1">
      <alignment horizontal="center"/>
    </xf>
    <xf numFmtId="0" fontId="9" fillId="0" borderId="0" xfId="0" applyFont="1" applyAlignment="1">
      <alignment horizontal="left"/>
    </xf>
    <xf numFmtId="0" fontId="9" fillId="0" borderId="0" xfId="0" applyFont="1"/>
    <xf numFmtId="0" fontId="9" fillId="8" borderId="3" xfId="0" applyFont="1" applyFill="1" applyBorder="1" applyAlignment="1">
      <alignment horizontal="center"/>
    </xf>
    <xf numFmtId="0" fontId="0" fillId="0" borderId="0" xfId="0" applyAlignment="1">
      <alignment horizontal="center"/>
    </xf>
    <xf numFmtId="0" fontId="9" fillId="8" borderId="5" xfId="0" applyFont="1" applyFill="1" applyBorder="1" applyAlignment="1">
      <alignment horizontal="center"/>
    </xf>
    <xf numFmtId="0" fontId="7" fillId="0" borderId="0" xfId="0" applyFont="1"/>
    <xf numFmtId="0" fontId="3" fillId="0" borderId="0" xfId="0" applyFont="1"/>
    <xf numFmtId="0" fontId="6" fillId="0" borderId="0" xfId="0" applyFont="1"/>
    <xf numFmtId="0" fontId="7" fillId="0" borderId="0" xfId="0" applyFont="1" applyAlignment="1">
      <alignment horizontal="center"/>
    </xf>
    <xf numFmtId="0" fontId="2" fillId="4" borderId="3" xfId="0" applyFont="1" applyFill="1" applyBorder="1" applyAlignment="1">
      <alignment horizontal="center"/>
    </xf>
    <xf numFmtId="0" fontId="10" fillId="0" borderId="0" xfId="0" applyFont="1"/>
    <xf numFmtId="0" fontId="12" fillId="0" borderId="0" xfId="0" applyFont="1"/>
    <xf numFmtId="0" fontId="2" fillId="6" borderId="3" xfId="0" applyFont="1" applyFill="1" applyBorder="1" applyAlignment="1">
      <alignment horizontal="center"/>
    </xf>
    <xf numFmtId="0" fontId="11" fillId="0" borderId="0" xfId="0" applyFont="1"/>
    <xf numFmtId="0" fontId="15" fillId="2" borderId="0" xfId="0" applyFont="1" applyFill="1" applyProtection="1">
      <protection locked="0" hidden="1"/>
    </xf>
    <xf numFmtId="0" fontId="14" fillId="2" borderId="0" xfId="0" applyFont="1" applyFill="1" applyAlignment="1" applyProtection="1">
      <alignment horizontal="center"/>
      <protection locked="0" hidden="1"/>
    </xf>
    <xf numFmtId="0" fontId="17" fillId="4" borderId="0" xfId="0" applyFont="1" applyFill="1" applyProtection="1">
      <protection locked="0" hidden="1"/>
    </xf>
    <xf numFmtId="0" fontId="16" fillId="4" borderId="0" xfId="0" applyFont="1" applyFill="1" applyAlignment="1" applyProtection="1">
      <alignment horizontal="center"/>
      <protection locked="0" hidden="1"/>
    </xf>
    <xf numFmtId="0" fontId="4" fillId="12" borderId="0" xfId="0" applyFont="1" applyFill="1" applyAlignment="1">
      <alignment horizontal="center" vertical="center"/>
    </xf>
    <xf numFmtId="0" fontId="4" fillId="3" borderId="0" xfId="0" applyFont="1" applyFill="1" applyAlignment="1">
      <alignment horizontal="center"/>
    </xf>
    <xf numFmtId="0" fontId="1" fillId="3" borderId="0" xfId="0" applyFont="1" applyFill="1" applyAlignment="1">
      <alignment horizontal="center"/>
    </xf>
    <xf numFmtId="49" fontId="6" fillId="4" borderId="1" xfId="0" applyNumberFormat="1" applyFont="1" applyFill="1" applyBorder="1" applyAlignment="1">
      <alignment horizontal="center"/>
    </xf>
    <xf numFmtId="0" fontId="6" fillId="4" borderId="1" xfId="0" applyFont="1" applyFill="1" applyBorder="1" applyAlignment="1">
      <alignment horizontal="center"/>
    </xf>
    <xf numFmtId="0" fontId="2" fillId="4" borderId="0" xfId="0" applyFont="1" applyFill="1" applyAlignment="1">
      <alignment horizontal="center"/>
    </xf>
    <xf numFmtId="0" fontId="2" fillId="5" borderId="0" xfId="0" applyFont="1" applyFill="1" applyAlignment="1">
      <alignment horizontal="center"/>
    </xf>
    <xf numFmtId="0" fontId="6" fillId="0" borderId="1" xfId="0" applyFont="1" applyBorder="1" applyAlignment="1">
      <alignment horizontal="center"/>
    </xf>
    <xf numFmtId="0" fontId="6" fillId="0" borderId="0" xfId="0" applyFont="1" applyAlignment="1">
      <alignment horizontal="center"/>
    </xf>
    <xf numFmtId="0" fontId="1" fillId="11" borderId="0" xfId="0" applyFont="1" applyFill="1"/>
    <xf numFmtId="0" fontId="4" fillId="11" borderId="0" xfId="0" applyFont="1" applyFill="1" applyAlignment="1">
      <alignment horizontal="center"/>
    </xf>
    <xf numFmtId="0" fontId="2" fillId="7" borderId="0" xfId="0" applyFont="1" applyFill="1" applyAlignment="1">
      <alignment horizontal="center"/>
    </xf>
    <xf numFmtId="0" fontId="0" fillId="3" borderId="0" xfId="0" applyFill="1"/>
    <xf numFmtId="0" fontId="8" fillId="3" borderId="0" xfId="0" applyFont="1" applyFill="1" applyAlignment="1">
      <alignment horizontal="center"/>
    </xf>
    <xf numFmtId="0" fontId="0" fillId="6" borderId="0" xfId="0" applyFill="1"/>
    <xf numFmtId="0" fontId="7" fillId="5" borderId="0" xfId="0" applyFont="1" applyFill="1" applyAlignment="1">
      <alignment horizontal="center"/>
    </xf>
    <xf numFmtId="0" fontId="6" fillId="0" borderId="2" xfId="0" applyFont="1" applyBorder="1" applyAlignment="1">
      <alignment horizontal="center"/>
    </xf>
    <xf numFmtId="0" fontId="1" fillId="0" borderId="2" xfId="0" applyFont="1" applyBorder="1"/>
    <xf numFmtId="0" fontId="4" fillId="0" borderId="2" xfId="0" applyFont="1" applyBorder="1"/>
    <xf numFmtId="0" fontId="4" fillId="4" borderId="2" xfId="0" applyFont="1" applyFill="1" applyBorder="1" applyAlignment="1">
      <alignment horizontal="center"/>
    </xf>
    <xf numFmtId="0" fontId="4" fillId="4" borderId="0" xfId="0" applyFont="1" applyFill="1" applyAlignment="1">
      <alignment horizontal="center"/>
    </xf>
    <xf numFmtId="0" fontId="0" fillId="5" borderId="0" xfId="0" applyFill="1"/>
    <xf numFmtId="0" fontId="2" fillId="4" borderId="0" xfId="0" applyFont="1" applyFill="1" applyAlignment="1">
      <alignment horizontal="right"/>
    </xf>
    <xf numFmtId="0" fontId="2" fillId="10" borderId="0" xfId="0" applyFont="1" applyFill="1" applyAlignment="1">
      <alignment horizontal="center"/>
    </xf>
    <xf numFmtId="0" fontId="6" fillId="0" borderId="2" xfId="0" applyFont="1" applyBorder="1"/>
    <xf numFmtId="0" fontId="1" fillId="0" borderId="0" xfId="0" applyFont="1"/>
    <xf numFmtId="0" fontId="10" fillId="4" borderId="2" xfId="0" applyFont="1" applyFill="1" applyBorder="1" applyAlignment="1">
      <alignment horizontal="center"/>
    </xf>
    <xf numFmtId="0" fontId="10" fillId="4" borderId="0" xfId="0" applyFont="1" applyFill="1" applyAlignment="1">
      <alignment horizontal="center"/>
    </xf>
    <xf numFmtId="0" fontId="1" fillId="0" borderId="0" xfId="0" applyFont="1" applyAlignment="1">
      <alignment horizontal="center"/>
    </xf>
    <xf numFmtId="0" fontId="0" fillId="3" borderId="0" xfId="0" applyFill="1" applyProtection="1">
      <protection locked="0"/>
    </xf>
    <xf numFmtId="0" fontId="2" fillId="10" borderId="0" xfId="0" applyFont="1" applyFill="1" applyAlignment="1" applyProtection="1">
      <alignment horizontal="center"/>
      <protection locked="0"/>
    </xf>
    <xf numFmtId="0" fontId="18" fillId="11" borderId="0" xfId="1" applyFill="1"/>
    <xf numFmtId="0" fontId="10" fillId="9" borderId="7" xfId="0" applyFont="1" applyFill="1" applyBorder="1" applyAlignment="1">
      <alignment horizontal="center"/>
    </xf>
    <xf numFmtId="0" fontId="10" fillId="9" borderId="8" xfId="0" applyFont="1" applyFill="1" applyBorder="1" applyAlignment="1">
      <alignment horizontal="center"/>
    </xf>
    <xf numFmtId="0" fontId="10" fillId="9" borderId="9" xfId="0" applyFont="1" applyFill="1" applyBorder="1" applyAlignment="1">
      <alignment horizontal="center"/>
    </xf>
    <xf numFmtId="0" fontId="10" fillId="0" borderId="10" xfId="0" applyFont="1" applyBorder="1" applyAlignment="1">
      <alignment horizontal="center"/>
    </xf>
    <xf numFmtId="0" fontId="10" fillId="0" borderId="0" xfId="0" applyFont="1" applyAlignment="1">
      <alignment horizontal="center"/>
    </xf>
    <xf numFmtId="0" fontId="10" fillId="0" borderId="11" xfId="0" applyFont="1" applyBorder="1" applyAlignment="1">
      <alignment horizontal="center"/>
    </xf>
    <xf numFmtId="0" fontId="10" fillId="9" borderId="10" xfId="0" applyFont="1" applyFill="1" applyBorder="1" applyAlignment="1">
      <alignment horizontal="center"/>
    </xf>
    <xf numFmtId="0" fontId="10" fillId="9" borderId="0" xfId="0" applyFont="1" applyFill="1" applyAlignment="1">
      <alignment horizontal="center"/>
    </xf>
    <xf numFmtId="0" fontId="10" fillId="9" borderId="11" xfId="0" applyFont="1" applyFill="1" applyBorder="1" applyAlignment="1">
      <alignment horizontal="center"/>
    </xf>
    <xf numFmtId="0" fontId="10" fillId="0" borderId="10" xfId="0" applyFont="1" applyBorder="1"/>
    <xf numFmtId="0" fontId="10" fillId="0" borderId="11" xfId="0" applyFont="1" applyBorder="1"/>
    <xf numFmtId="0" fontId="10" fillId="9" borderId="10" xfId="0" applyFont="1" applyFill="1" applyBorder="1"/>
    <xf numFmtId="0" fontId="10" fillId="9" borderId="0" xfId="0" applyFont="1" applyFill="1"/>
    <xf numFmtId="0" fontId="10" fillId="9" borderId="11" xfId="0" applyFont="1" applyFill="1" applyBorder="1"/>
    <xf numFmtId="0" fontId="10" fillId="0" borderId="12" xfId="0" applyFont="1" applyBorder="1"/>
    <xf numFmtId="0" fontId="10" fillId="0" borderId="13" xfId="0" applyFont="1" applyBorder="1"/>
    <xf numFmtId="0" fontId="10" fillId="0" borderId="14" xfId="0" applyFont="1" applyBorder="1"/>
    <xf numFmtId="0" fontId="12" fillId="11" borderId="0" xfId="0" applyFont="1" applyFill="1"/>
    <xf numFmtId="0" fontId="19" fillId="11" borderId="0" xfId="0" applyFont="1" applyFill="1"/>
    <xf numFmtId="0" fontId="4" fillId="0" borderId="0" xfId="0" applyFont="1" applyAlignment="1">
      <alignment horizontal="center"/>
    </xf>
    <xf numFmtId="0" fontId="0" fillId="0" borderId="0" xfId="0" applyAlignment="1">
      <alignment horizontal="center"/>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8</xdr:col>
      <xdr:colOff>30480</xdr:colOff>
      <xdr:row>0</xdr:row>
      <xdr:rowOff>167640</xdr:rowOff>
    </xdr:from>
    <xdr:ext cx="5482590" cy="7860030"/>
    <xdr:sp macro="" textlink="">
      <xdr:nvSpPr>
        <xdr:cNvPr id="5" name="Textfeld 4">
          <a:extLst>
            <a:ext uri="{FF2B5EF4-FFF2-40B4-BE49-F238E27FC236}">
              <a16:creationId xmlns:a16="http://schemas.microsoft.com/office/drawing/2014/main" id="{2E420CB3-073A-D41E-6A22-2129FEB9AFA4}"/>
            </a:ext>
          </a:extLst>
        </xdr:cNvPr>
        <xdr:cNvSpPr txBox="1"/>
      </xdr:nvSpPr>
      <xdr:spPr>
        <a:xfrm>
          <a:off x="6480810" y="167640"/>
          <a:ext cx="5482590" cy="78600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de-CH" sz="1100"/>
        </a:p>
        <a:p>
          <a:endParaRPr lang="de-CH" sz="1100"/>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C) ÜBERPRÜFUNG VOR VERSAND</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Allfällige Fehler bei der Texteingabe werden </a:t>
          </a:r>
          <a:r>
            <a:rPr lang="de-CH" sz="1100" b="1" kern="100">
              <a:effectLst/>
              <a:latin typeface="Aptos" panose="020B0004020202020204" pitchFamily="34" charset="0"/>
              <a:ea typeface="Aptos" panose="020B0004020202020204" pitchFamily="34" charset="0"/>
              <a:cs typeface="Times New Roman" panose="02020603050405020304" pitchFamily="18" charset="0"/>
            </a:rPr>
            <a:t>vor dem Versand</a:t>
          </a:r>
          <a:r>
            <a:rPr lang="de-CH" sz="1100" kern="100">
              <a:effectLst/>
              <a:latin typeface="Aptos" panose="020B0004020202020204" pitchFamily="34" charset="0"/>
              <a:ea typeface="Aptos" panose="020B0004020202020204" pitchFamily="34" charset="0"/>
              <a:cs typeface="Times New Roman" panose="02020603050405020304" pitchFamily="18" charset="0"/>
            </a:rPr>
            <a:t> in der verschlüsselten Tabelle unter </a:t>
          </a:r>
          <a:r>
            <a:rPr lang="de-CH" sz="1100" b="1" kern="100">
              <a:effectLst/>
              <a:latin typeface="Aptos" panose="020B0004020202020204" pitchFamily="34" charset="0"/>
              <a:ea typeface="Aptos" panose="020B0004020202020204" pitchFamily="34" charset="0"/>
              <a:cs typeface="Times New Roman" panose="02020603050405020304" pitchFamily="18" charset="0"/>
            </a:rPr>
            <a:t>SCHLÜSSEL KOPIEREN + VERSENDEN</a:t>
          </a:r>
          <a:r>
            <a:rPr lang="de-CH" sz="1100" kern="100">
              <a:effectLst/>
              <a:latin typeface="Aptos" panose="020B0004020202020204" pitchFamily="34" charset="0"/>
              <a:ea typeface="Aptos" panose="020B0004020202020204" pitchFamily="34" charset="0"/>
              <a:cs typeface="Times New Roman" panose="02020603050405020304" pitchFamily="18" charset="0"/>
            </a:rPr>
            <a:t> wie folgt erkannt: Die Tabelle weist bei fehlerhaftem Text jeweils eine Fehlermeldung der Form </a:t>
          </a:r>
          <a:r>
            <a:rPr lang="de-CH" sz="1100" b="1" kern="100">
              <a:effectLst/>
              <a:latin typeface="Aptos Narrow" panose="020B0004020202020204" pitchFamily="34" charset="0"/>
              <a:ea typeface="Aptos" panose="020B0004020202020204" pitchFamily="34" charset="0"/>
              <a:cs typeface="Times New Roman" panose="02020603050405020304" pitchFamily="18" charset="0"/>
            </a:rPr>
            <a:t>#</a:t>
          </a:r>
          <a:r>
            <a:rPr lang="de-CH" sz="1100" b="1" kern="100">
              <a:effectLst/>
              <a:latin typeface="Aptos" panose="020B0004020202020204" pitchFamily="34" charset="0"/>
              <a:ea typeface="Aptos" panose="020B0004020202020204" pitchFamily="34" charset="0"/>
              <a:cs typeface="Times New Roman" panose="02020603050405020304" pitchFamily="18" charset="0"/>
            </a:rPr>
            <a:t>NV»</a:t>
          </a:r>
          <a:r>
            <a:rPr lang="de-CH" sz="1100" kern="100">
              <a:effectLst/>
              <a:latin typeface="Aptos" panose="020B0004020202020204" pitchFamily="34" charset="0"/>
              <a:ea typeface="Aptos" panose="020B0004020202020204" pitchFamily="34" charset="0"/>
              <a:cs typeface="Times New Roman" panose="02020603050405020304" pitchFamily="18" charset="0"/>
            </a:rPr>
            <a:t> auf. Die nötigen Korrekturen des Textes </a:t>
          </a:r>
          <a:r>
            <a:rPr lang="de-CH" sz="1100" b="1" kern="100">
              <a:effectLst/>
              <a:latin typeface="Aptos" panose="020B0004020202020204" pitchFamily="34" charset="0"/>
              <a:ea typeface="Aptos" panose="020B0004020202020204" pitchFamily="34" charset="0"/>
              <a:cs typeface="Times New Roman" panose="02020603050405020304" pitchFamily="18" charset="0"/>
            </a:rPr>
            <a:t>vor dessen Versand</a:t>
          </a:r>
          <a:r>
            <a:rPr lang="de-CH" sz="1100" kern="100">
              <a:effectLst/>
              <a:latin typeface="Aptos" panose="020B0004020202020204" pitchFamily="34" charset="0"/>
              <a:ea typeface="Aptos" panose="020B0004020202020204" pitchFamily="34" charset="0"/>
              <a:cs typeface="Times New Roman" panose="02020603050405020304" pitchFamily="18" charset="0"/>
            </a:rPr>
            <a:t> sind so leicht auffindbar und können (nach «zurück» zur TEXTEINGABE) über die Adresszeile vorgenommen werden.      </a:t>
          </a: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a:t>
          </a: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D) SCHLÜSSEL KOPIEREN UND VERSENDEN</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Der in die Tabelle hineinverschlüsselte Text wird kopiert und </a:t>
          </a:r>
          <a:r>
            <a:rPr lang="de-CH" sz="1100" b="1" kern="100">
              <a:effectLst/>
              <a:latin typeface="Aptos" panose="020B0004020202020204" pitchFamily="34" charset="0"/>
              <a:ea typeface="Aptos" panose="020B0004020202020204" pitchFamily="34" charset="0"/>
              <a:cs typeface="Times New Roman" panose="02020603050405020304" pitchFamily="18" charset="0"/>
            </a:rPr>
            <a:t>ALS EXCEL – DATEI</a:t>
          </a:r>
          <a:r>
            <a:rPr lang="de-CH" sz="1100" kern="100">
              <a:effectLst/>
              <a:latin typeface="Aptos" panose="020B0004020202020204" pitchFamily="34" charset="0"/>
              <a:ea typeface="Aptos" panose="020B0004020202020204" pitchFamily="34" charset="0"/>
              <a:cs typeface="Times New Roman" panose="02020603050405020304" pitchFamily="18" charset="0"/>
            </a:rPr>
            <a:t>, beispielsweise mittels E – Mail oder als WHATSAPP oder, oder, an den «Empfänger» versandt.</a:t>
          </a: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E) ERHALTENEN SCHLÜSSEL EINFÜGEN</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Diese Schritte obliegen dem «Empfänger» der Nachricht</a:t>
          </a:r>
          <a:r>
            <a:rPr lang="de-CH" sz="1100" kern="100">
              <a:effectLst/>
              <a:latin typeface="Aptos" panose="020B0004020202020204" pitchFamily="34" charset="0"/>
              <a:ea typeface="Aptos" panose="020B0004020202020204" pitchFamily="34" charset="0"/>
              <a:cs typeface="Times New Roman" panose="02020603050405020304" pitchFamily="18" charset="0"/>
            </a:rPr>
            <a:t>. </a:t>
          </a:r>
          <a:r>
            <a:rPr lang="de-CH" sz="1100" b="1" kern="100">
              <a:effectLst/>
              <a:latin typeface="Aptos" panose="020B0004020202020204" pitchFamily="34" charset="0"/>
              <a:ea typeface="Aptos" panose="020B0004020202020204" pitchFamily="34" charset="0"/>
              <a:cs typeface="Times New Roman" panose="02020603050405020304" pitchFamily="18" charset="0"/>
            </a:rPr>
            <a:t>Er kopiert</a:t>
          </a:r>
          <a:r>
            <a:rPr lang="de-CH" sz="1100" kern="100">
              <a:effectLst/>
              <a:latin typeface="Aptos" panose="020B0004020202020204" pitchFamily="34" charset="0"/>
              <a:ea typeface="Aptos" panose="020B0004020202020204" pitchFamily="34" charset="0"/>
              <a:cs typeface="Times New Roman" panose="02020603050405020304" pitchFamily="18" charset="0"/>
            </a:rPr>
            <a:t> ZUNÄCHST die </a:t>
          </a:r>
          <a:r>
            <a:rPr lang="de-CH" sz="1100" b="1" kern="100">
              <a:effectLst/>
              <a:latin typeface="Aptos" panose="020B0004020202020204" pitchFamily="34" charset="0"/>
              <a:ea typeface="Aptos" panose="020B0004020202020204" pitchFamily="34" charset="0"/>
              <a:cs typeface="Times New Roman" panose="02020603050405020304" pitchFamily="18" charset="0"/>
            </a:rPr>
            <a:t>gesamte</a:t>
          </a:r>
          <a:r>
            <a:rPr lang="de-CH" sz="1100" kern="100">
              <a:effectLst/>
              <a:latin typeface="Aptos" panose="020B0004020202020204" pitchFamily="34" charset="0"/>
              <a:ea typeface="Aptos" panose="020B0004020202020204" pitchFamily="34" charset="0"/>
              <a:cs typeface="Times New Roman" panose="02020603050405020304" pitchFamily="18" charset="0"/>
            </a:rPr>
            <a:t>, zweifarbige Verschlüsselungstabelle und fügt diese – nach löschen oder durch überschreiben des alten Inhalts – unter </a:t>
          </a:r>
          <a:r>
            <a:rPr lang="de-CH" sz="1100" b="1" kern="100">
              <a:effectLst/>
              <a:latin typeface="Aptos" panose="020B0004020202020204" pitchFamily="34" charset="0"/>
              <a:ea typeface="Aptos" panose="020B0004020202020204" pitchFamily="34" charset="0"/>
              <a:cs typeface="Times New Roman" panose="02020603050405020304" pitchFamily="18" charset="0"/>
            </a:rPr>
            <a:t>ERHALTENEN SCHLÜSSEL EINFÜGEN</a:t>
          </a:r>
          <a:r>
            <a:rPr lang="de-CH" sz="1100" kern="100">
              <a:effectLst/>
              <a:latin typeface="Aptos" panose="020B0004020202020204" pitchFamily="34" charset="0"/>
              <a:ea typeface="Aptos" panose="020B0004020202020204" pitchFamily="34" charset="0"/>
              <a:cs typeface="Times New Roman" panose="02020603050405020304" pitchFamily="18" charset="0"/>
            </a:rPr>
            <a:t> in den reservierten </a:t>
          </a:r>
          <a:r>
            <a:rPr lang="de-CH" sz="1100" b="1" kern="100">
              <a:effectLst/>
              <a:latin typeface="Aptos" panose="020B0004020202020204" pitchFamily="34" charset="0"/>
              <a:ea typeface="Aptos" panose="020B0004020202020204" pitchFamily="34" charset="0"/>
              <a:cs typeface="Times New Roman" panose="02020603050405020304" pitchFamily="18" charset="0"/>
            </a:rPr>
            <a:t>Flächenbereich (A1:Q26)</a:t>
          </a:r>
          <a:r>
            <a:rPr lang="de-CH" sz="1100" kern="100">
              <a:effectLst/>
              <a:latin typeface="Aptos" panose="020B0004020202020204" pitchFamily="34" charset="0"/>
              <a:ea typeface="Aptos" panose="020B0004020202020204" pitchFamily="34" charset="0"/>
              <a:cs typeface="Times New Roman" panose="02020603050405020304" pitchFamily="18" charset="0"/>
            </a:rPr>
            <a:t> ein. SODANN kopiert er von hier aus den </a:t>
          </a:r>
          <a:r>
            <a:rPr lang="de-CH" sz="1100" b="1" kern="100">
              <a:effectLst/>
              <a:latin typeface="Aptos" panose="020B0004020202020204" pitchFamily="34" charset="0"/>
              <a:ea typeface="Aptos" panose="020B0004020202020204" pitchFamily="34" charset="0"/>
              <a:cs typeface="Times New Roman" panose="02020603050405020304" pitchFamily="18" charset="0"/>
            </a:rPr>
            <a:t>orangen Teilbereich der Tabelle (P1:Q26) erneut</a:t>
          </a:r>
          <a:r>
            <a:rPr lang="de-CH" sz="1100" kern="100">
              <a:effectLst/>
              <a:latin typeface="Aptos" panose="020B0004020202020204" pitchFamily="34" charset="0"/>
              <a:ea typeface="Aptos" panose="020B0004020202020204" pitchFamily="34" charset="0"/>
              <a:cs typeface="Times New Roman" panose="02020603050405020304" pitchFamily="18" charset="0"/>
            </a:rPr>
            <a:t>, und fügt diese Kopie unter </a:t>
          </a:r>
          <a:r>
            <a:rPr lang="de-CH" sz="1100" b="1" kern="100">
              <a:effectLst/>
              <a:latin typeface="Aptos" panose="020B0004020202020204" pitchFamily="34" charset="0"/>
              <a:ea typeface="Aptos" panose="020B0004020202020204" pitchFamily="34" charset="0"/>
              <a:cs typeface="Times New Roman" panose="02020603050405020304" pitchFamily="18" charset="0"/>
            </a:rPr>
            <a:t>TEXTEINGABE(!)</a:t>
          </a:r>
          <a:r>
            <a:rPr lang="de-CH" sz="1100" kern="100">
              <a:effectLst/>
              <a:latin typeface="Aptos" panose="020B0004020202020204" pitchFamily="34" charset="0"/>
              <a:ea typeface="Aptos" panose="020B0004020202020204" pitchFamily="34" charset="0"/>
              <a:cs typeface="Times New Roman" panose="02020603050405020304" pitchFamily="18" charset="0"/>
            </a:rPr>
            <a:t> in </a:t>
          </a:r>
          <a:r>
            <a:rPr lang="de-CH" sz="1100" b="1" kern="100">
              <a:effectLst/>
              <a:latin typeface="Aptos" panose="020B0004020202020204" pitchFamily="34" charset="0"/>
              <a:ea typeface="Aptos" panose="020B0004020202020204" pitchFamily="34" charset="0"/>
              <a:cs typeface="Times New Roman" panose="02020603050405020304" pitchFamily="18" charset="0"/>
            </a:rPr>
            <a:t>den orangen Flächenbereich (G55:H77)</a:t>
          </a:r>
          <a:r>
            <a:rPr lang="de-CH" sz="1100" kern="100">
              <a:effectLst/>
              <a:latin typeface="Aptos" panose="020B0004020202020204" pitchFamily="34" charset="0"/>
              <a:ea typeface="Aptos" panose="020B0004020202020204" pitchFamily="34" charset="0"/>
              <a:cs typeface="Times New Roman" panose="02020603050405020304" pitchFamily="18" charset="0"/>
            </a:rPr>
            <a:t> ein.</a:t>
          </a: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F) SICHERUNG</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Der Inhalt dieses Excel – Programms ist weitgehend «blattgeschützt» und für beste Übersichtlichkeit bis auf das Notwendige «abgedeckt». Zudem ist der ganze Inhalt «schreibgeschützt», so dass das hier eingetragene Beispiel zwar überschrieben werden kann, nach jedem Neustart aber wieder erscheint. Wird das Programm vom Server (OEKOPRIORITY®) heruntergeladen, wird empfohlen, den Schreibschutz unter «Eigenschaften» auf dem eigenen Gerät erneut zu aktivieren.                                                                                                                                        </a:t>
          </a: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a:t>
          </a: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a:t>
          </a:r>
        </a:p>
        <a:p>
          <a:pPr>
            <a:lnSpc>
              <a:spcPct val="115000"/>
            </a:lnSpc>
            <a:spcAft>
              <a:spcPts val="800"/>
            </a:spcAft>
            <a:buNone/>
          </a:pP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endParaRPr lang="de-CH" sz="1100"/>
        </a:p>
      </xdr:txBody>
    </xdr:sp>
    <xdr:clientData/>
  </xdr:oneCellAnchor>
  <xdr:oneCellAnchor>
    <xdr:from>
      <xdr:col>16</xdr:col>
      <xdr:colOff>49530</xdr:colOff>
      <xdr:row>0</xdr:row>
      <xdr:rowOff>91440</xdr:rowOff>
    </xdr:from>
    <xdr:ext cx="5448300" cy="7974330"/>
    <xdr:sp macro="" textlink="">
      <xdr:nvSpPr>
        <xdr:cNvPr id="3" name="Textfeld 2">
          <a:extLst>
            <a:ext uri="{FF2B5EF4-FFF2-40B4-BE49-F238E27FC236}">
              <a16:creationId xmlns:a16="http://schemas.microsoft.com/office/drawing/2014/main" id="{9F0E7A79-F48D-C6DB-31DA-3B257C23C10E}"/>
            </a:ext>
          </a:extLst>
        </xdr:cNvPr>
        <xdr:cNvSpPr txBox="1"/>
      </xdr:nvSpPr>
      <xdr:spPr>
        <a:xfrm>
          <a:off x="12839700" y="91440"/>
          <a:ext cx="5448300" cy="79743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ct val="115000"/>
            </a:lnSpc>
            <a:spcAft>
              <a:spcPts val="800"/>
            </a:spcAft>
            <a:buNone/>
          </a:pPr>
          <a:endParaRPr lang="de-CH" sz="1100" b="1"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ZUSAMMENFASSUNG</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WER SENDEN WILL….</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der verfasst unter </a:t>
          </a:r>
          <a:r>
            <a:rPr lang="de-CH" sz="1100" b="1" kern="100">
              <a:effectLst/>
              <a:latin typeface="Aptos" panose="020B0004020202020204" pitchFamily="34" charset="0"/>
              <a:ea typeface="Aptos" panose="020B0004020202020204" pitchFamily="34" charset="0"/>
              <a:cs typeface="Times New Roman" panose="02020603050405020304" pitchFamily="18" charset="0"/>
            </a:rPr>
            <a:t>TEXTEINGABE </a:t>
          </a:r>
          <a:r>
            <a:rPr lang="de-CH" sz="1100" kern="100">
              <a:effectLst/>
              <a:latin typeface="Aptos" panose="020B0004020202020204" pitchFamily="34" charset="0"/>
              <a:ea typeface="Aptos" panose="020B0004020202020204" pitchFamily="34" charset="0"/>
              <a:cs typeface="Times New Roman" panose="02020603050405020304" pitchFamily="18" charset="0"/>
            </a:rPr>
            <a:t>seine Meldung – unter Bedingungen – im </a:t>
          </a:r>
          <a:r>
            <a:rPr lang="de-CH" sz="1100" b="1" kern="100">
              <a:effectLst/>
              <a:latin typeface="Aptos" panose="020B0004020202020204" pitchFamily="34" charset="0"/>
              <a:ea typeface="Aptos" panose="020B0004020202020204" pitchFamily="34" charset="0"/>
              <a:cs typeface="Times New Roman" panose="02020603050405020304" pitchFamily="18" charset="0"/>
            </a:rPr>
            <a:t>gelben Textfeld (K7)</a:t>
          </a:r>
          <a:r>
            <a:rPr lang="de-CH" sz="1100" kern="100">
              <a:effectLst/>
              <a:latin typeface="Aptos" panose="020B0004020202020204" pitchFamily="34" charset="0"/>
              <a:ea typeface="Aptos" panose="020B0004020202020204" pitchFamily="34" charset="0"/>
              <a:cs typeface="Times New Roman" panose="02020603050405020304" pitchFamily="18" charset="0"/>
            </a:rPr>
            <a:t> </a:t>
          </a: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markiert sodann den </a:t>
          </a:r>
          <a:r>
            <a:rPr lang="de-CH" sz="1100" b="1" kern="100">
              <a:effectLst/>
              <a:latin typeface="Aptos" panose="020B0004020202020204" pitchFamily="34" charset="0"/>
              <a:ea typeface="Aptos" panose="020B0004020202020204" pitchFamily="34" charset="0"/>
              <a:cs typeface="Times New Roman" panose="02020603050405020304" pitchFamily="18" charset="0"/>
            </a:rPr>
            <a:t>gelben Zellenbereich (G11:H36) </a:t>
          </a:r>
          <a:r>
            <a:rPr lang="de-CH" sz="1100" kern="100">
              <a:effectLst/>
              <a:latin typeface="Aptos" panose="020B0004020202020204" pitchFamily="34" charset="0"/>
              <a:ea typeface="Aptos" panose="020B0004020202020204" pitchFamily="34" charset="0"/>
              <a:cs typeface="Times New Roman" panose="02020603050405020304" pitchFamily="18" charset="0"/>
            </a:rPr>
            <a:t>und aktiviert damit unter «DATEN» den </a:t>
          </a:r>
          <a:r>
            <a:rPr lang="de-CH" sz="1100" b="1" kern="100">
              <a:effectLst/>
              <a:latin typeface="Aptos" panose="020B0004020202020204" pitchFamily="34" charset="0"/>
              <a:ea typeface="Aptos" panose="020B0004020202020204" pitchFamily="34" charset="0"/>
              <a:cs typeface="Times New Roman" panose="02020603050405020304" pitchFamily="18" charset="0"/>
            </a:rPr>
            <a:t>Kontaktpunkt AZ↓</a:t>
          </a:r>
          <a:r>
            <a:rPr lang="de-CH" sz="1100" kern="100">
              <a:effectLst/>
              <a:latin typeface="Aptos" panose="020B0004020202020204" pitchFamily="34" charset="0"/>
              <a:ea typeface="Aptos" panose="020B0004020202020204" pitchFamily="34" charset="0"/>
              <a:cs typeface="Times New Roman" panose="02020603050405020304" pitchFamily="18" charset="0"/>
            </a:rPr>
            <a:t> oder </a:t>
          </a:r>
          <a:r>
            <a:rPr lang="de-CH" sz="1100" b="1" kern="100">
              <a:effectLst/>
              <a:latin typeface="Aptos" panose="020B0004020202020204" pitchFamily="34" charset="0"/>
              <a:ea typeface="Aptos" panose="020B0004020202020204" pitchFamily="34" charset="0"/>
              <a:cs typeface="Times New Roman" panose="02020603050405020304" pitchFamily="18" charset="0"/>
            </a:rPr>
            <a:t>ZA↑</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kopiert DANACH diesen </a:t>
          </a:r>
          <a:r>
            <a:rPr lang="de-CH" sz="1100" b="1" kern="100">
              <a:effectLst/>
              <a:latin typeface="Aptos" panose="020B0004020202020204" pitchFamily="34" charset="0"/>
              <a:ea typeface="Aptos" panose="020B0004020202020204" pitchFamily="34" charset="0"/>
              <a:cs typeface="Times New Roman" panose="02020603050405020304" pitchFamily="18" charset="0"/>
            </a:rPr>
            <a:t>gelben Zellenbereich (G11:H36) </a:t>
          </a:r>
          <a:r>
            <a:rPr lang="de-CH" sz="1100" kern="100">
              <a:effectLst/>
              <a:latin typeface="Aptos" panose="020B0004020202020204" pitchFamily="34" charset="0"/>
              <a:ea typeface="Aptos" panose="020B0004020202020204" pitchFamily="34" charset="0"/>
              <a:cs typeface="Times New Roman" panose="02020603050405020304" pitchFamily="18" charset="0"/>
            </a:rPr>
            <a:t>in den </a:t>
          </a:r>
          <a:r>
            <a:rPr lang="de-CH" sz="1100" b="1" kern="100">
              <a:effectLst/>
              <a:latin typeface="Aptos" panose="020B0004020202020204" pitchFamily="34" charset="0"/>
              <a:ea typeface="Aptos" panose="020B0004020202020204" pitchFamily="34" charset="0"/>
              <a:cs typeface="Times New Roman" panose="02020603050405020304" pitchFamily="18" charset="0"/>
            </a:rPr>
            <a:t>orangen Zellenbereich (G52:H77) hinein, und berichtigt allenfalls den Inhalt nach Anzeige von Fehltexten (</a:t>
          </a:r>
          <a:r>
            <a:rPr lang="de-CH" sz="1100" b="1" kern="100">
              <a:effectLst/>
              <a:latin typeface="Aptos Narrow" panose="020B0004020202020204" pitchFamily="34" charset="0"/>
              <a:ea typeface="Aptos" panose="020B0004020202020204" pitchFamily="34" charset="0"/>
              <a:cs typeface="Times New Roman" panose="02020603050405020304" pitchFamily="18" charset="0"/>
            </a:rPr>
            <a:t>#NV), </a:t>
          </a:r>
          <a:r>
            <a:rPr lang="de-CH" sz="1100" kern="100">
              <a:effectLst/>
              <a:latin typeface="Aptos Narrow" panose="020B0004020202020204" pitchFamily="34" charset="0"/>
              <a:ea typeface="Aptos" panose="020B0004020202020204" pitchFamily="34" charset="0"/>
              <a:cs typeface="Times New Roman" panose="02020603050405020304" pitchFamily="18" charset="0"/>
            </a:rPr>
            <a:t>wie auf der Seite </a:t>
          </a:r>
          <a:r>
            <a:rPr lang="de-CH" sz="1100" b="1" kern="100">
              <a:effectLst/>
              <a:latin typeface="Aptos Narrow" panose="020B0004020202020204" pitchFamily="34" charset="0"/>
              <a:ea typeface="Aptos" panose="020B0004020202020204" pitchFamily="34" charset="0"/>
              <a:cs typeface="Times New Roman" panose="02020603050405020304" pitchFamily="18" charset="0"/>
            </a:rPr>
            <a:t>SCHLÜSSEL KOPIEREN +</a:t>
          </a:r>
          <a:r>
            <a:rPr lang="de-CH" sz="1100" kern="100">
              <a:effectLst/>
              <a:latin typeface="Aptos Narrow" panose="020B0004020202020204" pitchFamily="34" charset="0"/>
              <a:ea typeface="Aptos" panose="020B0004020202020204" pitchFamily="34" charset="0"/>
              <a:cs typeface="Times New Roman" panose="02020603050405020304" pitchFamily="18" charset="0"/>
            </a:rPr>
            <a:t> </a:t>
          </a:r>
          <a:r>
            <a:rPr lang="de-CH" sz="1100" b="1" kern="100">
              <a:effectLst/>
              <a:latin typeface="Aptos Narrow" panose="020B0004020202020204" pitchFamily="34" charset="0"/>
              <a:ea typeface="Aptos" panose="020B0004020202020204" pitchFamily="34" charset="0"/>
              <a:cs typeface="Times New Roman" panose="02020603050405020304" pitchFamily="18" charset="0"/>
            </a:rPr>
            <a:t>VERSENDEN</a:t>
          </a:r>
          <a:r>
            <a:rPr lang="de-CH" sz="1100" kern="100">
              <a:effectLst/>
              <a:latin typeface="Aptos Narrow" panose="020B0004020202020204" pitchFamily="34" charset="0"/>
              <a:ea typeface="Aptos" panose="020B0004020202020204" pitchFamily="34" charset="0"/>
              <a:cs typeface="Times New Roman" panose="02020603050405020304" pitchFamily="18" charset="0"/>
            </a:rPr>
            <a:t> vermerkt</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kopiert schliesslich unter </a:t>
          </a:r>
          <a:r>
            <a:rPr lang="de-CH" sz="1100" b="1" kern="100">
              <a:effectLst/>
              <a:latin typeface="Aptos" panose="020B0004020202020204" pitchFamily="34" charset="0"/>
              <a:ea typeface="Aptos" panose="020B0004020202020204" pitchFamily="34" charset="0"/>
              <a:cs typeface="Times New Roman" panose="02020603050405020304" pitchFamily="18" charset="0"/>
            </a:rPr>
            <a:t>SCHLÜSSEL KOPIEREN + VERSENDEN</a:t>
          </a:r>
          <a:r>
            <a:rPr lang="de-CH" sz="1100" kern="100">
              <a:effectLst/>
              <a:latin typeface="Aptos" panose="020B0004020202020204" pitchFamily="34" charset="0"/>
              <a:ea typeface="Aptos" panose="020B0004020202020204" pitchFamily="34" charset="0"/>
              <a:cs typeface="Times New Roman" panose="02020603050405020304" pitchFamily="18" charset="0"/>
            </a:rPr>
            <a:t> die zweifarbig kolorierte Verschlüsselungstabelle und versendet diese</a:t>
          </a:r>
          <a:r>
            <a:rPr lang="de-CH" sz="1100" b="1" kern="100">
              <a:effectLst/>
              <a:latin typeface="Aptos" panose="020B0004020202020204" pitchFamily="34" charset="0"/>
              <a:ea typeface="Aptos" panose="020B0004020202020204" pitchFamily="34" charset="0"/>
              <a:cs typeface="Times New Roman" panose="02020603050405020304" pitchFamily="18" charset="0"/>
            </a:rPr>
            <a:t> als Exceldatei</a:t>
          </a:r>
          <a:r>
            <a:rPr lang="de-CH" sz="1100" kern="100">
              <a:effectLst/>
              <a:latin typeface="Aptos" panose="020B0004020202020204" pitchFamily="34" charset="0"/>
              <a:ea typeface="Aptos" panose="020B0004020202020204" pitchFamily="34" charset="0"/>
              <a:cs typeface="Times New Roman" panose="02020603050405020304" pitchFamily="18" charset="0"/>
            </a:rPr>
            <a:t> (kein WORD – Dokument!) an den Adressaten. </a:t>
          </a:r>
          <a:r>
            <a:rPr lang="de-CH" sz="1100" b="1" kern="100">
              <a:effectLst/>
              <a:latin typeface="Aptos" panose="020B0004020202020204" pitchFamily="34" charset="0"/>
              <a:ea typeface="Aptos" panose="020B0004020202020204" pitchFamily="34" charset="0"/>
              <a:cs typeface="Times New Roman" panose="02020603050405020304" pitchFamily="18" charset="0"/>
            </a:rPr>
            <a:t>Fertig!</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marL="457200">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WER EMPFANGEN WILL….</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kopiert ZUNÄCHST die mit «separater Post» erhaltene zweifarbige Excel – Verschlüsselungstabelle </a:t>
          </a:r>
          <a:r>
            <a:rPr lang="de-CH" sz="1100" b="1" kern="100">
              <a:effectLst/>
              <a:latin typeface="Aptos" panose="020B0004020202020204" pitchFamily="34" charset="0"/>
              <a:ea typeface="Aptos" panose="020B0004020202020204" pitchFamily="34" charset="0"/>
              <a:cs typeface="Times New Roman" panose="02020603050405020304" pitchFamily="18" charset="0"/>
            </a:rPr>
            <a:t>als Ganzes,</a:t>
          </a:r>
          <a:r>
            <a:rPr lang="de-CH" sz="1100" kern="100">
              <a:effectLst/>
              <a:latin typeface="Aptos" panose="020B0004020202020204" pitchFamily="34" charset="0"/>
              <a:ea typeface="Aptos" panose="020B0004020202020204" pitchFamily="34" charset="0"/>
              <a:cs typeface="Times New Roman" panose="02020603050405020304" pitchFamily="18" charset="0"/>
            </a:rPr>
            <a:t> und fügt diese bei sich unter </a:t>
          </a:r>
          <a:r>
            <a:rPr lang="de-CH" sz="1100" b="1" kern="100">
              <a:effectLst/>
              <a:latin typeface="Aptos" panose="020B0004020202020204" pitchFamily="34" charset="0"/>
              <a:ea typeface="Aptos" panose="020B0004020202020204" pitchFamily="34" charset="0"/>
              <a:cs typeface="Times New Roman" panose="02020603050405020304" pitchFamily="18" charset="0"/>
            </a:rPr>
            <a:t>ERHALTENEN SCHLÜSSEL EINFÜGEN</a:t>
          </a:r>
          <a:r>
            <a:rPr lang="de-CH" sz="1100" kern="100">
              <a:effectLst/>
              <a:latin typeface="Aptos" panose="020B0004020202020204" pitchFamily="34" charset="0"/>
              <a:ea typeface="Aptos" panose="020B0004020202020204" pitchFamily="34" charset="0"/>
              <a:cs typeface="Times New Roman" panose="02020603050405020304" pitchFamily="18" charset="0"/>
            </a:rPr>
            <a:t> in den reservierten </a:t>
          </a:r>
          <a:r>
            <a:rPr lang="de-CH" sz="1100" b="1" kern="100">
              <a:effectLst/>
              <a:latin typeface="Aptos" panose="020B0004020202020204" pitchFamily="34" charset="0"/>
              <a:ea typeface="Aptos" panose="020B0004020202020204" pitchFamily="34" charset="0"/>
              <a:cs typeface="Times New Roman" panose="02020603050405020304" pitchFamily="18" charset="0"/>
            </a:rPr>
            <a:t>Flächenbereich (A1:Q26)</a:t>
          </a:r>
          <a:r>
            <a:rPr lang="de-CH" sz="1100" kern="100">
              <a:effectLst/>
              <a:latin typeface="Aptos" panose="020B0004020202020204" pitchFamily="34" charset="0"/>
              <a:ea typeface="Aptos" panose="020B0004020202020204" pitchFamily="34" charset="0"/>
              <a:cs typeface="Times New Roman" panose="02020603050405020304" pitchFamily="18" charset="0"/>
            </a:rPr>
            <a:t> ein</a:t>
          </a: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kopiert </a:t>
          </a:r>
          <a:r>
            <a:rPr lang="de-CH" sz="1100" b="1" kern="100">
              <a:effectLst/>
              <a:latin typeface="Aptos" panose="020B0004020202020204" pitchFamily="34" charset="0"/>
              <a:ea typeface="Aptos" panose="020B0004020202020204" pitchFamily="34" charset="0"/>
              <a:cs typeface="Times New Roman" panose="02020603050405020304" pitchFamily="18" charset="0"/>
            </a:rPr>
            <a:t>von hier</a:t>
          </a:r>
          <a:r>
            <a:rPr lang="de-CH" sz="1100" kern="100">
              <a:effectLst/>
              <a:latin typeface="Aptos" panose="020B0004020202020204" pitchFamily="34" charset="0"/>
              <a:ea typeface="Aptos" panose="020B0004020202020204" pitchFamily="34" charset="0"/>
              <a:cs typeface="Times New Roman" panose="02020603050405020304" pitchFamily="18" charset="0"/>
            </a:rPr>
            <a:t> den </a:t>
          </a:r>
          <a:r>
            <a:rPr lang="de-CH" sz="1100" b="1" kern="100">
              <a:effectLst/>
              <a:latin typeface="Aptos" panose="020B0004020202020204" pitchFamily="34" charset="0"/>
              <a:ea typeface="Aptos" panose="020B0004020202020204" pitchFamily="34" charset="0"/>
              <a:cs typeface="Times New Roman" panose="02020603050405020304" pitchFamily="18" charset="0"/>
            </a:rPr>
            <a:t>orangen Teilbereich der Verschlüsselungstabelle</a:t>
          </a:r>
          <a:r>
            <a:rPr lang="de-CH" sz="1100" kern="100">
              <a:effectLst/>
              <a:latin typeface="Aptos" panose="020B0004020202020204" pitchFamily="34" charset="0"/>
              <a:ea typeface="Aptos" panose="020B0004020202020204" pitchFamily="34" charset="0"/>
              <a:cs typeface="Times New Roman" panose="02020603050405020304" pitchFamily="18" charset="0"/>
            </a:rPr>
            <a:t> erneut, und fügt diese Kopie bei sich unter </a:t>
          </a:r>
          <a:r>
            <a:rPr lang="de-CH" sz="1100" b="1" kern="100">
              <a:effectLst/>
              <a:latin typeface="Aptos" panose="020B0004020202020204" pitchFamily="34" charset="0"/>
              <a:ea typeface="Aptos" panose="020B0004020202020204" pitchFamily="34" charset="0"/>
              <a:cs typeface="Times New Roman" panose="02020603050405020304" pitchFamily="18" charset="0"/>
            </a:rPr>
            <a:t>TEXTEINGABE(!)</a:t>
          </a:r>
          <a:r>
            <a:rPr lang="de-CH" sz="1100" kern="100">
              <a:effectLst/>
              <a:latin typeface="Aptos" panose="020B0004020202020204" pitchFamily="34" charset="0"/>
              <a:ea typeface="Aptos" panose="020B0004020202020204" pitchFamily="34" charset="0"/>
              <a:cs typeface="Times New Roman" panose="02020603050405020304" pitchFamily="18" charset="0"/>
            </a:rPr>
            <a:t> in den </a:t>
          </a:r>
          <a:r>
            <a:rPr lang="de-CH" sz="1100" b="1" kern="100">
              <a:effectLst/>
              <a:latin typeface="Aptos" panose="020B0004020202020204" pitchFamily="34" charset="0"/>
              <a:ea typeface="Aptos" panose="020B0004020202020204" pitchFamily="34" charset="0"/>
              <a:cs typeface="Times New Roman" panose="02020603050405020304" pitchFamily="18" charset="0"/>
            </a:rPr>
            <a:t>orangen Teilbereich (G52:H77) </a:t>
          </a:r>
          <a:r>
            <a:rPr lang="de-CH" sz="1100" kern="100">
              <a:effectLst/>
              <a:latin typeface="Aptos" panose="020B0004020202020204" pitchFamily="34" charset="0"/>
              <a:ea typeface="Aptos" panose="020B0004020202020204" pitchFamily="34" charset="0"/>
              <a:cs typeface="Times New Roman" panose="02020603050405020304" pitchFamily="18" charset="0"/>
            </a:rPr>
            <a:t>ein</a:t>
          </a: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wechselt abschliessend zur Seite </a:t>
          </a:r>
          <a:r>
            <a:rPr lang="de-CH" sz="1100" b="1" kern="100">
              <a:effectLst/>
              <a:latin typeface="Aptos" panose="020B0004020202020204" pitchFamily="34" charset="0"/>
              <a:ea typeface="Aptos" panose="020B0004020202020204" pitchFamily="34" charset="0"/>
              <a:cs typeface="Times New Roman" panose="02020603050405020304" pitchFamily="18" charset="0"/>
            </a:rPr>
            <a:t>ENTSCHLÜSSELUNG </a:t>
          </a:r>
          <a:r>
            <a:rPr lang="de-CH" sz="1100" kern="100">
              <a:effectLst/>
              <a:latin typeface="Aptos" panose="020B0004020202020204" pitchFamily="34" charset="0"/>
              <a:ea typeface="Aptos" panose="020B0004020202020204" pitchFamily="34" charset="0"/>
              <a:cs typeface="Times New Roman" panose="02020603050405020304" pitchFamily="18" charset="0"/>
            </a:rPr>
            <a:t>und liest die entschlüsselte Mitteilung. </a:t>
          </a:r>
          <a:r>
            <a:rPr lang="de-CH" sz="1100" b="1" kern="100">
              <a:effectLst/>
              <a:latin typeface="Aptos" panose="020B0004020202020204" pitchFamily="34" charset="0"/>
              <a:ea typeface="Aptos" panose="020B0004020202020204" pitchFamily="34" charset="0"/>
              <a:cs typeface="Times New Roman" panose="02020603050405020304" pitchFamily="18" charset="0"/>
            </a:rPr>
            <a:t>Fertig!</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a:t>
          </a: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Februar 2026</a:t>
          </a:r>
        </a:p>
        <a:p>
          <a:endParaRPr lang="de-CH" sz="1100"/>
        </a:p>
      </xdr:txBody>
    </xdr:sp>
    <xdr:clientData/>
  </xdr:oneCellAnchor>
  <xdr:oneCellAnchor>
    <xdr:from>
      <xdr:col>4</xdr:col>
      <xdr:colOff>769620</xdr:colOff>
      <xdr:row>1</xdr:row>
      <xdr:rowOff>38100</xdr:rowOff>
    </xdr:from>
    <xdr:ext cx="1280160" cy="312420"/>
    <xdr:sp macro="" textlink="">
      <xdr:nvSpPr>
        <xdr:cNvPr id="6" name="Textfeld 5">
          <a:extLst>
            <a:ext uri="{FF2B5EF4-FFF2-40B4-BE49-F238E27FC236}">
              <a16:creationId xmlns:a16="http://schemas.microsoft.com/office/drawing/2014/main" id="{8339B878-7AA4-5402-D467-FDE316BC10CB}"/>
            </a:ext>
          </a:extLst>
        </xdr:cNvPr>
        <xdr:cNvSpPr txBox="1"/>
      </xdr:nvSpPr>
      <xdr:spPr>
        <a:xfrm>
          <a:off x="3909060" y="220980"/>
          <a:ext cx="1280160" cy="3124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a:t>
          </a:r>
          <a:r>
            <a:rPr lang="de-CH" sz="1100" b="0" i="0" u="none" strike="noStrike">
              <a:solidFill>
                <a:srgbClr val="000000"/>
              </a:solidFill>
              <a:effectLst/>
              <a:latin typeface="Aptos Narrow" panose="020B0004020202020204" pitchFamily="34" charset="0"/>
            </a:rPr>
            <a:t>OEKOPRIORITY®</a:t>
          </a:r>
          <a:r>
            <a:rPr lang="de-CH" b="0">
              <a:effectLst/>
            </a:rPr>
            <a:t> </a:t>
          </a:r>
          <a:endParaRPr lang="de-CH" sz="1100" b="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a:t>
          </a:r>
          <a:endParaRPr lang="de-CH" sz="1100"/>
        </a:p>
      </xdr:txBody>
    </xdr:sp>
    <xdr:clientData/>
  </xdr:oneCellAnchor>
  <xdr:oneCellAnchor>
    <xdr:from>
      <xdr:col>0</xdr:col>
      <xdr:colOff>0</xdr:colOff>
      <xdr:row>6</xdr:row>
      <xdr:rowOff>57150</xdr:rowOff>
    </xdr:from>
    <xdr:ext cx="5478780" cy="7014210"/>
    <xdr:sp macro="" textlink="">
      <xdr:nvSpPr>
        <xdr:cNvPr id="7" name="Textfeld 6">
          <a:extLst>
            <a:ext uri="{FF2B5EF4-FFF2-40B4-BE49-F238E27FC236}">
              <a16:creationId xmlns:a16="http://schemas.microsoft.com/office/drawing/2014/main" id="{AF3532CE-FC7C-5CF0-AB90-2CDC1AF357C2}"/>
            </a:ext>
          </a:extLst>
        </xdr:cNvPr>
        <xdr:cNvSpPr txBox="1"/>
      </xdr:nvSpPr>
      <xdr:spPr>
        <a:xfrm>
          <a:off x="0" y="1242060"/>
          <a:ext cx="5478780" cy="7014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OEKOPRIORITY® entwickelten Verschlüsselungsprogramms hinsichtlich seiner prinzipiellen Funktionsweise und Möglichkeiten. Die praktische Anwendung «für jedermann» ist aus kommerziellen Überlegungen jedoch unterdrückt.</a:t>
          </a: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Im Gegensatz dazu ist die hier vorliegende «</a:t>
          </a:r>
          <a:r>
            <a:rPr lang="de-CH" sz="1100" b="1" kern="100">
              <a:effectLst/>
              <a:latin typeface="Aptos" panose="020B0004020202020204" pitchFamily="34" charset="0"/>
              <a:ea typeface="Aptos" panose="020B0004020202020204" pitchFamily="34" charset="0"/>
              <a:cs typeface="Times New Roman" panose="02020603050405020304" pitchFamily="18" charset="0"/>
            </a:rPr>
            <a:t>DREIPUNKT – VERSCHLÜSSELUNG</a:t>
          </a:r>
          <a:r>
            <a:rPr lang="de-CH" sz="1100" kern="100">
              <a:effectLst/>
              <a:latin typeface="Aptos" panose="020B0004020202020204" pitchFamily="34" charset="0"/>
              <a:ea typeface="Aptos" panose="020B0004020202020204" pitchFamily="34" charset="0"/>
              <a:cs typeface="Times New Roman" panose="02020603050405020304" pitchFamily="18" charset="0"/>
            </a:rPr>
            <a:t>» frei nutzbar. Sie basiert zwar auf einem etwas anderen Gerüst als wie das obgenannte Verschlüsselungsprogramm, dürfte aber ebenfalls kaum zu knacken sein. Auch dieses Konzept setzt voraus, dass «Sender» wie «Empfänger» auf ihrem PC oder Mobilgerät das Microsoft – Rechenprogramm EXCEL 365 installiert haben.</a:t>
          </a: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PRAKTISCHE NUTZUNG</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A) TEXTEINGABE</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Der zu verschlüsselnde Text wird in die «</a:t>
          </a:r>
          <a:r>
            <a:rPr lang="de-CH" sz="1100" b="1" kern="100">
              <a:effectLst/>
              <a:latin typeface="Aptos" panose="020B0004020202020204" pitchFamily="34" charset="0"/>
              <a:ea typeface="Aptos" panose="020B0004020202020204" pitchFamily="34" charset="0"/>
              <a:cs typeface="Times New Roman" panose="02020603050405020304" pitchFamily="18" charset="0"/>
            </a:rPr>
            <a:t>gelbe Zelle K7</a:t>
          </a:r>
          <a:r>
            <a:rPr lang="de-CH" sz="1100" kern="100">
              <a:effectLst/>
              <a:latin typeface="Aptos" panose="020B0004020202020204" pitchFamily="34" charset="0"/>
              <a:ea typeface="Aptos" panose="020B0004020202020204" pitchFamily="34" charset="0"/>
              <a:cs typeface="Times New Roman" panose="02020603050405020304" pitchFamily="18" charset="0"/>
            </a:rPr>
            <a:t>» eingetippt. Dabei dürfen lediglich die 26 «normalen Buchstaben, gross und klein» verwendet werden. Also keine Umlaute, Zahlen, Sonderzeichen – und auch keine Leerschläge! Die Trennung der einzelnen Worte erfolgt stattdessen mittels des Sonderzeichens Dollar ($). Zahlen werden ebenfalls in Worten übermittelt.</a:t>
          </a: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Beispiel:</a:t>
          </a:r>
          <a:r>
            <a:rPr lang="de-CH" sz="1100" kern="100">
              <a:effectLst/>
              <a:latin typeface="Aptos" panose="020B0004020202020204" pitchFamily="34" charset="0"/>
              <a:ea typeface="Aptos" panose="020B0004020202020204" pitchFamily="34" charset="0"/>
              <a:cs typeface="Times New Roman" panose="02020603050405020304" pitchFamily="18" charset="0"/>
            </a:rPr>
            <a:t> Statt: «Der Betrag beläuft sich auf CHF 3841.75» schreibt man: «Der$Betrag$belaeuft$sich$auf$CHF$dreitausendachthunderteinundvierzig$Punkt$       fuenfundsiebzig».</a:t>
          </a: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Das Programm kann pro Meldung </a:t>
          </a:r>
          <a:r>
            <a:rPr lang="de-CH" sz="1100" b="1" kern="100">
              <a:effectLst/>
              <a:latin typeface="Aptos" panose="020B0004020202020204" pitchFamily="34" charset="0"/>
              <a:ea typeface="Aptos" panose="020B0004020202020204" pitchFamily="34" charset="0"/>
              <a:cs typeface="Times New Roman" panose="02020603050405020304" pitchFamily="18" charset="0"/>
            </a:rPr>
            <a:t>maximal 300 Zeichen</a:t>
          </a:r>
          <a:r>
            <a:rPr lang="de-CH" sz="1100" kern="100">
              <a:effectLst/>
              <a:latin typeface="Aptos" panose="020B0004020202020204" pitchFamily="34" charset="0"/>
              <a:ea typeface="Aptos" panose="020B0004020202020204" pitchFamily="34" charset="0"/>
              <a:cs typeface="Times New Roman" panose="02020603050405020304" pitchFamily="18" charset="0"/>
            </a:rPr>
            <a:t> (Buchstaben und $) verarbeiten. Zur Kontrolle läuft in der blauen Fläche unter TEXTEINGABE ein Counter mit. Gegebenenfalls ist die Texteingabe in der Adresszeile auf 300 Zeichen zu reduzieren.</a:t>
          </a:r>
        </a:p>
        <a:p>
          <a:pPr>
            <a:lnSpc>
              <a:spcPct val="115000"/>
            </a:lnSpc>
            <a:spcAft>
              <a:spcPts val="800"/>
            </a:spcAft>
            <a:buNone/>
          </a:pPr>
          <a:endParaRPr lang="de-CH" sz="1100" b="1"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B) DREIPUNKT - VERSCHLÜSSELUNG</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Die Verschlüsselung erfolgt dadurch, dass der </a:t>
          </a:r>
          <a:r>
            <a:rPr lang="de-CH" sz="1100" b="1" kern="100">
              <a:effectLst/>
              <a:latin typeface="Aptos" panose="020B0004020202020204" pitchFamily="34" charset="0"/>
              <a:ea typeface="Aptos" panose="020B0004020202020204" pitchFamily="34" charset="0"/>
              <a:cs typeface="Times New Roman" panose="02020603050405020304" pitchFamily="18" charset="0"/>
            </a:rPr>
            <a:t>gelbe Zellenbereich (G11:H36)</a:t>
          </a:r>
          <a:r>
            <a:rPr lang="de-CH" sz="1100" kern="100">
              <a:effectLst/>
              <a:latin typeface="Aptos" panose="020B0004020202020204" pitchFamily="34" charset="0"/>
              <a:ea typeface="Aptos" panose="020B0004020202020204" pitchFamily="34" charset="0"/>
              <a:cs typeface="Times New Roman" panose="02020603050405020304" pitchFamily="18" charset="0"/>
            </a:rPr>
            <a:t> mit dem Cursor </a:t>
          </a:r>
          <a:r>
            <a:rPr lang="de-CH" sz="1100" b="1" kern="100">
              <a:effectLst/>
              <a:latin typeface="Aptos" panose="020B0004020202020204" pitchFamily="34" charset="0"/>
              <a:ea typeface="Aptos" panose="020B0004020202020204" pitchFamily="34" charset="0"/>
              <a:cs typeface="Times New Roman" panose="02020603050405020304" pitchFamily="18" charset="0"/>
            </a:rPr>
            <a:t>markiert</a:t>
          </a:r>
          <a:r>
            <a:rPr lang="de-CH" sz="1100" kern="100">
              <a:effectLst/>
              <a:latin typeface="Aptos" panose="020B0004020202020204" pitchFamily="34" charset="0"/>
              <a:ea typeface="Aptos" panose="020B0004020202020204" pitchFamily="34" charset="0"/>
              <a:cs typeface="Times New Roman" panose="02020603050405020304" pitchFamily="18" charset="0"/>
            </a:rPr>
            <a:t>, und damit in der </a:t>
          </a:r>
          <a:r>
            <a:rPr lang="de-CH" sz="1100" b="1" kern="100">
              <a:effectLst/>
              <a:latin typeface="Aptos" panose="020B0004020202020204" pitchFamily="34" charset="0"/>
              <a:ea typeface="Aptos" panose="020B0004020202020204" pitchFamily="34" charset="0"/>
              <a:cs typeface="Times New Roman" panose="02020603050405020304" pitchFamily="18" charset="0"/>
            </a:rPr>
            <a:t>Menu Zeile «DATEN»</a:t>
          </a:r>
          <a:r>
            <a:rPr lang="de-CH" sz="1100" kern="100">
              <a:effectLst/>
              <a:latin typeface="Aptos" panose="020B0004020202020204" pitchFamily="34" charset="0"/>
              <a:ea typeface="Aptos" panose="020B0004020202020204" pitchFamily="34" charset="0"/>
              <a:cs typeface="Times New Roman" panose="02020603050405020304" pitchFamily="18" charset="0"/>
            </a:rPr>
            <a:t> die Bezeichnung </a:t>
          </a:r>
          <a:r>
            <a:rPr lang="de-CH" sz="1100" b="1" kern="100">
              <a:effectLst/>
              <a:latin typeface="Aptos" panose="020B0004020202020204" pitchFamily="34" charset="0"/>
              <a:ea typeface="Aptos" panose="020B0004020202020204" pitchFamily="34" charset="0"/>
              <a:cs typeface="Times New Roman" panose="02020603050405020304" pitchFamily="18" charset="0"/>
            </a:rPr>
            <a:t>AZ↓</a:t>
          </a:r>
          <a:r>
            <a:rPr lang="de-CH" sz="1100" b="0" kern="100" baseline="0">
              <a:effectLst/>
              <a:latin typeface="Aptos" panose="020B0004020202020204" pitchFamily="34" charset="0"/>
              <a:ea typeface="Aptos" panose="020B0004020202020204" pitchFamily="34" charset="0"/>
              <a:cs typeface="Times New Roman" panose="02020603050405020304" pitchFamily="18" charset="0"/>
            </a:rPr>
            <a:t> </a:t>
          </a:r>
          <a:r>
            <a:rPr lang="de-CH" sz="1100" kern="100">
              <a:effectLst/>
              <a:latin typeface="Aptos" panose="020B0004020202020204" pitchFamily="34" charset="0"/>
              <a:ea typeface="Aptos" panose="020B0004020202020204" pitchFamily="34" charset="0"/>
              <a:cs typeface="Times New Roman" panose="02020603050405020304" pitchFamily="18" charset="0"/>
            </a:rPr>
            <a:t>oder </a:t>
          </a:r>
          <a:r>
            <a:rPr lang="de-CH" sz="1100" b="1" kern="100">
              <a:effectLst/>
              <a:latin typeface="Aptos" panose="020B0004020202020204" pitchFamily="34" charset="0"/>
              <a:ea typeface="Aptos" panose="020B0004020202020204" pitchFamily="34" charset="0"/>
              <a:cs typeface="Times New Roman" panose="02020603050405020304" pitchFamily="18" charset="0"/>
            </a:rPr>
            <a:t>ZA↑</a:t>
          </a:r>
          <a:r>
            <a:rPr lang="de-CH" sz="1100" kern="100">
              <a:effectLst/>
              <a:latin typeface="Aptos" panose="020B0004020202020204" pitchFamily="34" charset="0"/>
              <a:ea typeface="Aptos" panose="020B0004020202020204" pitchFamily="34" charset="0"/>
              <a:cs typeface="Times New Roman" panose="02020603050405020304" pitchFamily="18" charset="0"/>
            </a:rPr>
            <a:t> aktiviert wird. Zudem</a:t>
          </a: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r>
            <a:rPr lang="de-CH" sz="1100" kern="100">
              <a:effectLst/>
              <a:latin typeface="Aptos" panose="020B0004020202020204" pitchFamily="34" charset="0"/>
              <a:ea typeface="Aptos" panose="020B0004020202020204" pitchFamily="34" charset="0"/>
              <a:cs typeface="Times New Roman" panose="02020603050405020304" pitchFamily="18" charset="0"/>
            </a:rPr>
            <a:t>muss dieser</a:t>
          </a: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r>
            <a:rPr lang="de-CH" sz="1100" kern="100">
              <a:effectLst/>
              <a:latin typeface="Aptos" panose="020B0004020202020204" pitchFamily="34" charset="0"/>
              <a:ea typeface="Aptos" panose="020B0004020202020204" pitchFamily="34" charset="0"/>
              <a:cs typeface="Times New Roman" panose="02020603050405020304" pitchFamily="18" charset="0"/>
            </a:rPr>
            <a:t>gelbe Zellenbereich (G11:H36)</a:t>
          </a:r>
          <a:r>
            <a:rPr lang="de-CH" sz="1100" b="1" kern="100">
              <a:effectLst/>
              <a:latin typeface="Aptos" panose="020B0004020202020204" pitchFamily="34" charset="0"/>
              <a:ea typeface="Aptos" panose="020B0004020202020204" pitchFamily="34" charset="0"/>
              <a:cs typeface="Times New Roman" panose="02020603050405020304" pitchFamily="18" charset="0"/>
            </a:rPr>
            <a:t> DANACH </a:t>
          </a:r>
          <a:r>
            <a:rPr lang="de-CH" sz="1100" kern="100">
              <a:effectLst/>
              <a:latin typeface="Aptos" panose="020B0004020202020204" pitchFamily="34" charset="0"/>
              <a:ea typeface="Aptos" panose="020B0004020202020204" pitchFamily="34" charset="0"/>
              <a:cs typeface="Times New Roman" panose="02020603050405020304" pitchFamily="18" charset="0"/>
            </a:rPr>
            <a:t>auch in den </a:t>
          </a:r>
          <a:r>
            <a:rPr lang="de-CH" sz="1100" b="1" kern="100">
              <a:effectLst/>
              <a:latin typeface="Aptos" panose="020B0004020202020204" pitchFamily="34" charset="0"/>
              <a:ea typeface="Aptos" panose="020B0004020202020204" pitchFamily="34" charset="0"/>
              <a:cs typeface="Times New Roman" panose="02020603050405020304" pitchFamily="18" charset="0"/>
            </a:rPr>
            <a:t>orangen Zellenbereich (G52:H77) </a:t>
          </a:r>
          <a:r>
            <a:rPr lang="de-CH" sz="1100" kern="100">
              <a:effectLst/>
              <a:latin typeface="Aptos" panose="020B0004020202020204" pitchFamily="34" charset="0"/>
              <a:ea typeface="Aptos" panose="020B0004020202020204" pitchFamily="34" charset="0"/>
              <a:cs typeface="Times New Roman" panose="02020603050405020304" pitchFamily="18" charset="0"/>
            </a:rPr>
            <a:t>auf derselben Seite (unten)</a:t>
          </a:r>
          <a:r>
            <a:rPr lang="de-CH" sz="1100" b="1" kern="100">
              <a:effectLst/>
              <a:latin typeface="Aptos" panose="020B0004020202020204" pitchFamily="34" charset="0"/>
              <a:ea typeface="Aptos" panose="020B0004020202020204" pitchFamily="34" charset="0"/>
              <a:cs typeface="Times New Roman" panose="02020603050405020304" pitchFamily="18" charset="0"/>
            </a:rPr>
            <a:t> kopiert werden.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pPr>
            <a:lnSpc>
              <a:spcPct val="115000"/>
            </a:lnSpc>
            <a:spcAft>
              <a:spcPts val="800"/>
            </a:spcAft>
            <a:buNone/>
          </a:pPr>
          <a:r>
            <a:rPr lang="de-CH" sz="1100" b="1" kern="100">
              <a:effectLst/>
              <a:latin typeface="Aptos" panose="020B0004020202020204" pitchFamily="34" charset="0"/>
              <a:ea typeface="Aptos" panose="020B0004020202020204" pitchFamily="34" charset="0"/>
              <a:cs typeface="Times New Roman" panose="02020603050405020304" pitchFamily="18" charset="0"/>
            </a:rPr>
            <a:t> </a:t>
          </a:r>
          <a:endParaRPr lang="de-CH" sz="1100" kern="100">
            <a:effectLst/>
            <a:latin typeface="Aptos" panose="020B0004020202020204" pitchFamily="34" charset="0"/>
            <a:ea typeface="Aptos" panose="020B0004020202020204" pitchFamily="34" charset="0"/>
            <a:cs typeface="Times New Roman" panose="02020603050405020304" pitchFamily="18" charset="0"/>
          </a:endParaRPr>
        </a:p>
        <a:p>
          <a:endParaRPr lang="de-CH"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681000</xdr:colOff>
      <xdr:row>8</xdr:row>
      <xdr:rowOff>21000</xdr:rowOff>
    </xdr:from>
    <xdr:ext cx="241466539" cy="17278663"/>
    <xdr:sp macro="" textlink="">
      <xdr:nvSpPr>
        <xdr:cNvPr id="2" name="Textfeld 1">
          <a:extLst>
            <a:ext uri="{FF2B5EF4-FFF2-40B4-BE49-F238E27FC236}">
              <a16:creationId xmlns:a16="http://schemas.microsoft.com/office/drawing/2014/main" id="{17EC9D40-A586-683A-F13C-38D0A727A4AC}"/>
            </a:ext>
          </a:extLst>
        </xdr:cNvPr>
        <xdr:cNvSpPr txBox="1"/>
      </xdr:nvSpPr>
      <xdr:spPr>
        <a:xfrm>
          <a:off x="6678000" y="2700000"/>
          <a:ext cx="241466539" cy="1727866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de-CH" sz="1100"/>
        </a:p>
      </xdr:txBody>
    </xdr:sp>
    <xdr:clientData/>
  </xdr:oneCellAnchor>
  <xdr:oneCellAnchor>
    <xdr:from>
      <xdr:col>5</xdr:col>
      <xdr:colOff>951000</xdr:colOff>
      <xdr:row>77</xdr:row>
      <xdr:rowOff>3000</xdr:rowOff>
    </xdr:from>
    <xdr:ext cx="1779000" cy="2235000"/>
    <xdr:sp macro="" textlink="">
      <xdr:nvSpPr>
        <xdr:cNvPr id="4" name="Textfeld 3">
          <a:extLst>
            <a:ext uri="{FF2B5EF4-FFF2-40B4-BE49-F238E27FC236}">
              <a16:creationId xmlns:a16="http://schemas.microsoft.com/office/drawing/2014/main" id="{3C318C1A-1ADB-E45F-9170-F1A4C0C820A7}"/>
            </a:ext>
          </a:extLst>
        </xdr:cNvPr>
        <xdr:cNvSpPr txBox="1"/>
      </xdr:nvSpPr>
      <xdr:spPr>
        <a:xfrm>
          <a:off x="5052000" y="15321000"/>
          <a:ext cx="1779000" cy="2235000"/>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de-CH" sz="1100"/>
        </a:p>
      </xdr:txBody>
    </xdr:sp>
    <xdr:clientData/>
  </xdr:oneCellAnchor>
  <xdr:oneCellAnchor>
    <xdr:from>
      <xdr:col>5</xdr:col>
      <xdr:colOff>1008000</xdr:colOff>
      <xdr:row>36</xdr:row>
      <xdr:rowOff>51000</xdr:rowOff>
    </xdr:from>
    <xdr:ext cx="1695000" cy="2556000"/>
    <xdr:sp macro="" textlink="">
      <xdr:nvSpPr>
        <xdr:cNvPr id="5" name="Textfeld 4">
          <a:extLst>
            <a:ext uri="{FF2B5EF4-FFF2-40B4-BE49-F238E27FC236}">
              <a16:creationId xmlns:a16="http://schemas.microsoft.com/office/drawing/2014/main" id="{E48A7197-5A92-E356-5E62-D11D3848BAD5}"/>
            </a:ext>
          </a:extLst>
        </xdr:cNvPr>
        <xdr:cNvSpPr txBox="1"/>
      </xdr:nvSpPr>
      <xdr:spPr>
        <a:xfrm>
          <a:off x="5109000" y="7854000"/>
          <a:ext cx="1695000" cy="25560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endParaRPr lang="de-CH"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27</xdr:row>
      <xdr:rowOff>48639</xdr:rowOff>
    </xdr:from>
    <xdr:ext cx="13189085" cy="59703512"/>
    <xdr:sp macro="" textlink="">
      <xdr:nvSpPr>
        <xdr:cNvPr id="4" name="Textfeld 3">
          <a:extLst>
            <a:ext uri="{FF2B5EF4-FFF2-40B4-BE49-F238E27FC236}">
              <a16:creationId xmlns:a16="http://schemas.microsoft.com/office/drawing/2014/main" id="{7489494B-637E-84D6-D5DA-B9DC4F8E6959}"/>
            </a:ext>
          </a:extLst>
        </xdr:cNvPr>
        <xdr:cNvSpPr txBox="1"/>
      </xdr:nvSpPr>
      <xdr:spPr>
        <a:xfrm>
          <a:off x="0" y="4973267"/>
          <a:ext cx="13189085" cy="59703512"/>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de-CH"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687371</xdr:colOff>
      <xdr:row>22</xdr:row>
      <xdr:rowOff>19639</xdr:rowOff>
    </xdr:from>
    <xdr:ext cx="184731" cy="264560"/>
    <xdr:sp macro="" textlink="">
      <xdr:nvSpPr>
        <xdr:cNvPr id="2" name="Textfeld 1">
          <a:extLst>
            <a:ext uri="{FF2B5EF4-FFF2-40B4-BE49-F238E27FC236}">
              <a16:creationId xmlns:a16="http://schemas.microsoft.com/office/drawing/2014/main" id="{023B50A0-6B64-9F91-D5EC-F6A396DD361D}"/>
            </a:ext>
          </a:extLst>
        </xdr:cNvPr>
        <xdr:cNvSpPr txBox="1"/>
      </xdr:nvSpPr>
      <xdr:spPr>
        <a:xfrm>
          <a:off x="687371" y="40928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0</xdr:col>
      <xdr:colOff>0</xdr:colOff>
      <xdr:row>22</xdr:row>
      <xdr:rowOff>161040</xdr:rowOff>
    </xdr:from>
    <xdr:ext cx="11803144" cy="4179217"/>
    <xdr:sp macro="" textlink="">
      <xdr:nvSpPr>
        <xdr:cNvPr id="3" name="Textfeld 2">
          <a:extLst>
            <a:ext uri="{FF2B5EF4-FFF2-40B4-BE49-F238E27FC236}">
              <a16:creationId xmlns:a16="http://schemas.microsoft.com/office/drawing/2014/main" id="{44C46D1E-66D1-CAE3-05AD-64C8EC7712D2}"/>
            </a:ext>
          </a:extLst>
        </xdr:cNvPr>
        <xdr:cNvSpPr txBox="1"/>
      </xdr:nvSpPr>
      <xdr:spPr>
        <a:xfrm>
          <a:off x="0" y="4234205"/>
          <a:ext cx="11803144" cy="41792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de-CH" sz="110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ekopriority.com/upload/download/DEMO_VERSCHLUESSELUNG.zi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ED8EB-7519-4448-8FED-5AD6ABFDE5AF}">
  <dimension ref="A1:X45"/>
  <sheetViews>
    <sheetView tabSelected="1" topLeftCell="H1" workbookViewId="0">
      <selection activeCell="Y4" sqref="Y4"/>
    </sheetView>
  </sheetViews>
  <sheetFormatPr baseColWidth="10" defaultColWidth="10.1015625" defaultRowHeight="14.4" x14ac:dyDescent="0.55000000000000004"/>
  <cols>
    <col min="1" max="1" width="14.47265625" customWidth="1"/>
  </cols>
  <sheetData>
    <row r="1" spans="1:24" x14ac:dyDescent="0.55000000000000004">
      <c r="A1" s="99"/>
      <c r="B1" s="99"/>
      <c r="C1" s="99"/>
      <c r="D1" s="99"/>
      <c r="E1" s="99"/>
      <c r="F1" s="99"/>
      <c r="G1" s="99"/>
      <c r="H1" s="4"/>
      <c r="I1" s="4"/>
      <c r="J1" s="4"/>
      <c r="K1" s="4"/>
      <c r="L1" s="4"/>
      <c r="M1" s="4"/>
      <c r="N1" s="4"/>
      <c r="O1" s="4"/>
      <c r="P1" s="4"/>
      <c r="Q1" s="4"/>
      <c r="R1" s="4"/>
      <c r="S1" s="4"/>
      <c r="T1" s="4"/>
      <c r="U1" s="4"/>
      <c r="V1" s="4"/>
      <c r="W1" s="4"/>
      <c r="X1" s="4"/>
    </row>
    <row r="2" spans="1:24" x14ac:dyDescent="0.55000000000000004">
      <c r="A2" s="99"/>
      <c r="B2" s="99"/>
      <c r="C2" s="99"/>
      <c r="D2" s="99"/>
      <c r="E2" s="99"/>
      <c r="F2" s="99"/>
      <c r="G2" s="99"/>
      <c r="H2" s="4"/>
      <c r="I2" s="4"/>
      <c r="J2" s="4"/>
      <c r="K2" s="4"/>
      <c r="L2" s="4"/>
      <c r="M2" s="4"/>
      <c r="N2" s="4"/>
      <c r="O2" s="4"/>
      <c r="P2" s="4"/>
      <c r="Q2" s="4"/>
      <c r="R2" s="4"/>
      <c r="S2" s="4"/>
      <c r="T2" s="4"/>
      <c r="U2" s="4"/>
      <c r="V2" s="4"/>
      <c r="W2" s="4"/>
      <c r="X2" s="4"/>
    </row>
    <row r="3" spans="1:24" x14ac:dyDescent="0.55000000000000004">
      <c r="A3" s="99"/>
      <c r="B3" s="99"/>
      <c r="C3" s="43"/>
      <c r="D3" s="99"/>
      <c r="E3" s="99"/>
      <c r="F3" s="99"/>
      <c r="G3" s="99"/>
      <c r="H3" s="4"/>
      <c r="I3" s="4"/>
      <c r="J3" s="4"/>
      <c r="K3" s="4"/>
      <c r="L3" s="4"/>
      <c r="M3" s="4"/>
      <c r="N3" s="4"/>
      <c r="O3" s="4"/>
      <c r="P3" s="4"/>
      <c r="Q3" s="4"/>
      <c r="R3" s="4"/>
      <c r="S3" s="4"/>
      <c r="T3" s="4"/>
      <c r="U3" s="4"/>
      <c r="V3" s="4"/>
      <c r="W3" s="4"/>
      <c r="X3" s="4"/>
    </row>
    <row r="4" spans="1:24" ht="21.3" x14ac:dyDescent="0.85">
      <c r="A4" s="100" t="s">
        <v>102</v>
      </c>
      <c r="B4" s="99"/>
      <c r="C4" s="99"/>
      <c r="D4" s="99"/>
      <c r="E4" s="99"/>
      <c r="F4" s="99"/>
      <c r="G4" s="99"/>
      <c r="H4" s="4"/>
      <c r="I4" s="4"/>
      <c r="J4" s="4"/>
      <c r="K4" s="4"/>
      <c r="L4" s="4"/>
      <c r="M4" s="4"/>
      <c r="N4" s="4"/>
      <c r="O4" s="4"/>
      <c r="P4" s="4"/>
      <c r="Q4" s="4"/>
      <c r="R4" s="4"/>
      <c r="S4" s="4"/>
      <c r="T4" s="4"/>
      <c r="U4" s="4"/>
      <c r="V4" s="4"/>
      <c r="W4" s="4"/>
      <c r="X4" s="4"/>
    </row>
    <row r="5" spans="1:24" x14ac:dyDescent="0.55000000000000004">
      <c r="A5" s="99"/>
      <c r="B5" s="99"/>
      <c r="C5" s="99"/>
      <c r="D5" s="99"/>
      <c r="E5" s="99"/>
      <c r="F5" s="99"/>
      <c r="G5" s="99"/>
      <c r="H5" s="4"/>
      <c r="I5" s="4"/>
      <c r="J5" s="4"/>
      <c r="K5" s="4"/>
      <c r="L5" s="4"/>
      <c r="M5" s="4"/>
      <c r="N5" s="4"/>
      <c r="O5" s="4"/>
      <c r="P5" s="4"/>
      <c r="Q5" s="4"/>
      <c r="R5" s="4"/>
      <c r="S5" s="4"/>
      <c r="T5" s="4"/>
      <c r="U5" s="4"/>
      <c r="V5" s="4"/>
      <c r="W5" s="4"/>
      <c r="X5" s="4"/>
    </row>
    <row r="6" spans="1:24" x14ac:dyDescent="0.55000000000000004">
      <c r="A6" s="99" t="s">
        <v>104</v>
      </c>
      <c r="B6" s="81" t="s">
        <v>101</v>
      </c>
      <c r="C6" s="99"/>
      <c r="D6" s="99"/>
      <c r="E6" s="99" t="s">
        <v>103</v>
      </c>
      <c r="F6" s="99"/>
      <c r="G6" s="99"/>
      <c r="H6" s="4"/>
      <c r="I6" s="4"/>
      <c r="J6" s="4"/>
      <c r="K6" s="4"/>
      <c r="L6" s="4"/>
      <c r="M6" s="4"/>
      <c r="N6" s="4"/>
      <c r="O6" s="4"/>
      <c r="P6" s="4"/>
      <c r="Q6" s="4"/>
      <c r="R6" s="4"/>
      <c r="S6" s="4"/>
      <c r="T6" s="4"/>
      <c r="U6" s="4"/>
      <c r="V6" s="4"/>
      <c r="W6" s="4"/>
      <c r="X6" s="4"/>
    </row>
    <row r="7" spans="1:24" x14ac:dyDescent="0.55000000000000004">
      <c r="A7" s="99"/>
      <c r="B7" s="99"/>
      <c r="C7" s="99"/>
      <c r="D7" s="99"/>
      <c r="E7" s="99"/>
      <c r="F7" s="99"/>
      <c r="G7" s="99"/>
      <c r="H7" s="4"/>
      <c r="I7" s="4"/>
      <c r="J7" s="4"/>
      <c r="K7" s="4"/>
      <c r="L7" s="4"/>
      <c r="M7" s="4"/>
      <c r="N7" s="4"/>
      <c r="O7" s="4"/>
      <c r="P7" s="4"/>
      <c r="Q7" s="4"/>
      <c r="R7" s="4"/>
      <c r="S7" s="4"/>
      <c r="T7" s="4"/>
      <c r="U7" s="4"/>
      <c r="V7" s="4"/>
      <c r="W7" s="4"/>
      <c r="X7" s="4"/>
    </row>
    <row r="8" spans="1:24" x14ac:dyDescent="0.55000000000000004">
      <c r="A8" s="99"/>
      <c r="B8" s="99"/>
      <c r="C8" s="99"/>
      <c r="D8" s="99"/>
      <c r="E8" s="99"/>
      <c r="F8" s="99"/>
      <c r="G8" s="99"/>
      <c r="H8" s="4"/>
      <c r="I8" s="4"/>
      <c r="J8" s="4"/>
      <c r="K8" s="4"/>
      <c r="L8" s="4"/>
      <c r="M8" s="4"/>
      <c r="N8" s="4"/>
      <c r="O8" s="4"/>
      <c r="P8" s="4"/>
      <c r="Q8" s="4"/>
      <c r="R8" s="4"/>
      <c r="S8" s="4"/>
      <c r="T8" s="4"/>
      <c r="U8" s="4"/>
      <c r="V8" s="4"/>
      <c r="W8" s="4"/>
      <c r="X8" s="4"/>
    </row>
    <row r="9" spans="1:24" x14ac:dyDescent="0.55000000000000004">
      <c r="A9" s="99"/>
      <c r="B9" s="99"/>
      <c r="C9" s="99"/>
      <c r="D9" s="99"/>
      <c r="E9" s="99"/>
      <c r="F9" s="99"/>
      <c r="G9" s="99"/>
      <c r="H9" s="4"/>
      <c r="I9" s="4"/>
      <c r="J9" s="4"/>
      <c r="K9" s="4"/>
      <c r="L9" s="4"/>
      <c r="M9" s="4"/>
      <c r="N9" s="4"/>
      <c r="O9" s="4"/>
      <c r="P9" s="4"/>
      <c r="Q9" s="4"/>
      <c r="R9" s="4"/>
      <c r="S9" s="4"/>
      <c r="T9" s="4"/>
      <c r="U9" s="4"/>
      <c r="V9" s="4"/>
      <c r="W9" s="4"/>
      <c r="X9" s="4"/>
    </row>
    <row r="10" spans="1:24" x14ac:dyDescent="0.55000000000000004">
      <c r="A10" s="99"/>
      <c r="B10" s="99"/>
      <c r="C10" s="99"/>
      <c r="D10" s="99"/>
      <c r="E10" s="99"/>
      <c r="F10" s="99"/>
      <c r="G10" s="99"/>
      <c r="H10" s="4"/>
      <c r="I10" s="4"/>
      <c r="J10" s="4"/>
      <c r="K10" s="4"/>
      <c r="L10" s="4"/>
      <c r="M10" s="4"/>
      <c r="N10" s="4"/>
      <c r="O10" s="4"/>
      <c r="P10" s="4"/>
      <c r="Q10" s="4"/>
      <c r="R10" s="4"/>
      <c r="S10" s="4"/>
      <c r="T10" s="4"/>
      <c r="U10" s="4"/>
      <c r="V10" s="4"/>
      <c r="W10" s="4"/>
      <c r="X10" s="4"/>
    </row>
    <row r="11" spans="1:24" x14ac:dyDescent="0.55000000000000004">
      <c r="A11" s="99"/>
      <c r="B11" s="99"/>
      <c r="C11" s="99"/>
      <c r="D11" s="99"/>
      <c r="E11" s="99"/>
      <c r="F11" s="99"/>
      <c r="G11" s="99"/>
      <c r="H11" s="4"/>
      <c r="I11" s="4"/>
      <c r="J11" s="4"/>
      <c r="K11" s="4"/>
      <c r="L11" s="4"/>
      <c r="M11" s="4"/>
      <c r="N11" s="4"/>
      <c r="O11" s="4"/>
      <c r="P11" s="4"/>
      <c r="Q11" s="4"/>
      <c r="R11" s="4"/>
      <c r="S11" s="4"/>
      <c r="T11" s="4"/>
      <c r="U11" s="4"/>
      <c r="V11" s="4"/>
      <c r="W11" s="4"/>
      <c r="X11" s="4"/>
    </row>
    <row r="12" spans="1:24" x14ac:dyDescent="0.55000000000000004">
      <c r="A12" s="99"/>
      <c r="B12" s="99"/>
      <c r="C12" s="99"/>
      <c r="D12" s="99"/>
      <c r="E12" s="99"/>
      <c r="F12" s="99"/>
      <c r="G12" s="99"/>
      <c r="H12" s="4"/>
      <c r="I12" s="4"/>
      <c r="J12" s="4"/>
      <c r="K12" s="4"/>
      <c r="L12" s="4"/>
      <c r="M12" s="4"/>
      <c r="N12" s="4"/>
      <c r="O12" s="4"/>
      <c r="P12" s="4"/>
      <c r="Q12" s="4"/>
      <c r="R12" s="4"/>
      <c r="S12" s="4"/>
      <c r="T12" s="4"/>
      <c r="U12" s="4"/>
      <c r="V12" s="4"/>
      <c r="W12" s="4"/>
      <c r="X12" s="4"/>
    </row>
    <row r="13" spans="1:24" x14ac:dyDescent="0.55000000000000004">
      <c r="A13" s="99"/>
      <c r="B13" s="99"/>
      <c r="C13" s="99"/>
      <c r="D13" s="99"/>
      <c r="E13" s="99"/>
      <c r="F13" s="99"/>
      <c r="G13" s="99"/>
      <c r="H13" s="4"/>
      <c r="I13" s="4"/>
      <c r="J13" s="4"/>
      <c r="K13" s="4"/>
      <c r="L13" s="4"/>
      <c r="M13" s="4"/>
      <c r="N13" s="4"/>
      <c r="O13" s="4"/>
      <c r="P13" s="4"/>
      <c r="Q13" s="4"/>
      <c r="R13" s="4"/>
      <c r="S13" s="4"/>
      <c r="T13" s="4"/>
      <c r="U13" s="4"/>
      <c r="V13" s="4"/>
      <c r="W13" s="4"/>
      <c r="X13" s="4"/>
    </row>
    <row r="14" spans="1:24" x14ac:dyDescent="0.55000000000000004">
      <c r="A14" s="99"/>
      <c r="B14" s="99"/>
      <c r="C14" s="99"/>
      <c r="D14" s="99"/>
      <c r="E14" s="99"/>
      <c r="F14" s="99"/>
      <c r="G14" s="99"/>
      <c r="H14" s="4"/>
      <c r="I14" s="4"/>
      <c r="J14" s="4"/>
      <c r="K14" s="4"/>
      <c r="L14" s="4"/>
      <c r="M14" s="4"/>
      <c r="N14" s="4"/>
      <c r="O14" s="4"/>
      <c r="P14" s="4"/>
      <c r="Q14" s="4"/>
      <c r="R14" s="4"/>
      <c r="S14" s="4"/>
      <c r="T14" s="4"/>
      <c r="U14" s="4"/>
      <c r="V14" s="4"/>
      <c r="W14" s="4"/>
      <c r="X14" s="4"/>
    </row>
    <row r="15" spans="1:24" x14ac:dyDescent="0.55000000000000004">
      <c r="A15" s="99"/>
      <c r="B15" s="99"/>
      <c r="C15" s="99"/>
      <c r="D15" s="99"/>
      <c r="E15" s="99"/>
      <c r="F15" s="99"/>
      <c r="G15" s="99"/>
      <c r="H15" s="4"/>
      <c r="I15" s="4"/>
      <c r="J15" s="4"/>
      <c r="K15" s="4"/>
      <c r="L15" s="4"/>
      <c r="M15" s="4"/>
      <c r="N15" s="4"/>
      <c r="O15" s="4"/>
      <c r="P15" s="4"/>
      <c r="Q15" s="4"/>
      <c r="R15" s="4"/>
      <c r="S15" s="4"/>
      <c r="T15" s="4"/>
      <c r="U15" s="4"/>
      <c r="V15" s="4"/>
      <c r="W15" s="4"/>
      <c r="X15" s="4"/>
    </row>
    <row r="16" spans="1:24" x14ac:dyDescent="0.55000000000000004">
      <c r="A16" s="99"/>
      <c r="B16" s="99"/>
      <c r="C16" s="99"/>
      <c r="D16" s="99"/>
      <c r="E16" s="99"/>
      <c r="F16" s="99"/>
      <c r="G16" s="99"/>
      <c r="H16" s="4"/>
      <c r="I16" s="4"/>
      <c r="J16" s="4"/>
      <c r="K16" s="4"/>
      <c r="L16" s="4"/>
      <c r="M16" s="4"/>
      <c r="N16" s="4"/>
      <c r="O16" s="4"/>
      <c r="P16" s="4"/>
      <c r="Q16" s="4"/>
      <c r="R16" s="4"/>
      <c r="S16" s="4"/>
      <c r="T16" s="4"/>
      <c r="U16" s="4"/>
      <c r="V16" s="4"/>
      <c r="W16" s="4"/>
      <c r="X16" s="4"/>
    </row>
    <row r="17" spans="1:24" x14ac:dyDescent="0.55000000000000004">
      <c r="A17" s="99"/>
      <c r="B17" s="99"/>
      <c r="C17" s="99"/>
      <c r="D17" s="99"/>
      <c r="E17" s="99"/>
      <c r="F17" s="99"/>
      <c r="G17" s="99"/>
      <c r="H17" s="4"/>
      <c r="I17" s="4"/>
      <c r="J17" s="4"/>
      <c r="K17" s="4"/>
      <c r="L17" s="4"/>
      <c r="M17" s="4"/>
      <c r="N17" s="4"/>
      <c r="O17" s="4"/>
      <c r="P17" s="4"/>
      <c r="Q17" s="4"/>
      <c r="R17" s="4"/>
      <c r="S17" s="4"/>
      <c r="T17" s="4"/>
      <c r="U17" s="4"/>
      <c r="V17" s="4"/>
      <c r="W17" s="4"/>
      <c r="X17" s="4"/>
    </row>
    <row r="18" spans="1:24" x14ac:dyDescent="0.55000000000000004">
      <c r="A18" s="99"/>
      <c r="B18" s="99"/>
      <c r="C18" s="99"/>
      <c r="D18" s="99"/>
      <c r="E18" s="99"/>
      <c r="F18" s="99"/>
      <c r="G18" s="99"/>
      <c r="H18" s="4"/>
      <c r="I18" s="4"/>
      <c r="J18" s="4"/>
      <c r="K18" s="4"/>
      <c r="L18" s="4"/>
      <c r="M18" s="4"/>
      <c r="N18" s="4"/>
      <c r="O18" s="4"/>
      <c r="P18" s="4"/>
      <c r="Q18" s="4"/>
      <c r="R18" s="4"/>
      <c r="S18" s="4"/>
      <c r="T18" s="4"/>
      <c r="U18" s="4"/>
      <c r="V18" s="4"/>
      <c r="W18" s="4"/>
      <c r="X18" s="4"/>
    </row>
    <row r="19" spans="1:24" x14ac:dyDescent="0.55000000000000004">
      <c r="A19" s="99"/>
      <c r="B19" s="99"/>
      <c r="C19" s="99"/>
      <c r="D19" s="99"/>
      <c r="E19" s="99"/>
      <c r="F19" s="99"/>
      <c r="G19" s="99"/>
      <c r="H19" s="4"/>
      <c r="I19" s="4"/>
      <c r="J19" s="4"/>
      <c r="K19" s="4"/>
      <c r="L19" s="4"/>
      <c r="M19" s="4"/>
      <c r="N19" s="4"/>
      <c r="O19" s="4"/>
      <c r="P19" s="4"/>
      <c r="Q19" s="4"/>
      <c r="R19" s="4"/>
      <c r="S19" s="4"/>
      <c r="T19" s="4"/>
      <c r="U19" s="4"/>
      <c r="V19" s="4"/>
      <c r="W19" s="4"/>
      <c r="X19" s="4"/>
    </row>
    <row r="20" spans="1:24" x14ac:dyDescent="0.55000000000000004">
      <c r="A20" s="99"/>
      <c r="B20" s="99"/>
      <c r="C20" s="99"/>
      <c r="D20" s="99"/>
      <c r="E20" s="99"/>
      <c r="F20" s="99"/>
      <c r="G20" s="99"/>
      <c r="H20" s="4"/>
      <c r="I20" s="4"/>
      <c r="J20" s="4"/>
      <c r="K20" s="4"/>
      <c r="L20" s="4"/>
      <c r="M20" s="4"/>
      <c r="N20" s="4"/>
      <c r="O20" s="4"/>
      <c r="P20" s="4"/>
      <c r="Q20" s="4"/>
      <c r="R20" s="4"/>
      <c r="S20" s="4"/>
      <c r="T20" s="4"/>
      <c r="U20" s="4"/>
      <c r="V20" s="4"/>
      <c r="W20" s="4"/>
      <c r="X20" s="4"/>
    </row>
    <row r="21" spans="1:24" x14ac:dyDescent="0.55000000000000004">
      <c r="A21" s="99"/>
      <c r="B21" s="99"/>
      <c r="C21" s="99"/>
      <c r="D21" s="99"/>
      <c r="E21" s="99"/>
      <c r="F21" s="99"/>
      <c r="G21" s="99"/>
      <c r="H21" s="4"/>
      <c r="I21" s="4"/>
      <c r="J21" s="4"/>
      <c r="K21" s="4"/>
      <c r="L21" s="4"/>
      <c r="M21" s="4"/>
      <c r="N21" s="4"/>
      <c r="O21" s="4"/>
      <c r="P21" s="4"/>
      <c r="Q21" s="4"/>
      <c r="R21" s="4"/>
      <c r="S21" s="4"/>
      <c r="T21" s="4"/>
      <c r="U21" s="4"/>
      <c r="V21" s="4"/>
      <c r="W21" s="4"/>
      <c r="X21" s="4"/>
    </row>
    <row r="22" spans="1:24" x14ac:dyDescent="0.55000000000000004">
      <c r="A22" s="99"/>
      <c r="B22" s="99"/>
      <c r="C22" s="99"/>
      <c r="D22" s="99"/>
      <c r="E22" s="99"/>
      <c r="F22" s="99"/>
      <c r="G22" s="99"/>
      <c r="H22" s="4"/>
      <c r="I22" s="4"/>
      <c r="J22" s="4"/>
      <c r="K22" s="4"/>
      <c r="L22" s="4"/>
      <c r="M22" s="4"/>
      <c r="N22" s="4"/>
      <c r="O22" s="4"/>
      <c r="P22" s="4"/>
      <c r="Q22" s="4"/>
      <c r="R22" s="4"/>
      <c r="S22" s="4"/>
      <c r="T22" s="4"/>
      <c r="U22" s="4"/>
      <c r="V22" s="4"/>
      <c r="W22" s="4"/>
      <c r="X22" s="4"/>
    </row>
    <row r="23" spans="1:24" x14ac:dyDescent="0.55000000000000004">
      <c r="A23" s="99"/>
      <c r="B23" s="99"/>
      <c r="C23" s="99"/>
      <c r="D23" s="99"/>
      <c r="E23" s="99"/>
      <c r="F23" s="99"/>
      <c r="G23" s="99"/>
      <c r="H23" s="4"/>
      <c r="I23" s="4"/>
      <c r="J23" s="4"/>
      <c r="K23" s="4"/>
      <c r="L23" s="4"/>
      <c r="M23" s="4"/>
      <c r="N23" s="4"/>
      <c r="O23" s="4"/>
      <c r="P23" s="4"/>
      <c r="Q23" s="4"/>
      <c r="R23" s="4"/>
      <c r="S23" s="4"/>
      <c r="T23" s="4"/>
      <c r="U23" s="4"/>
      <c r="V23" s="4"/>
      <c r="W23" s="4"/>
      <c r="X23" s="4"/>
    </row>
    <row r="24" spans="1:24" x14ac:dyDescent="0.55000000000000004">
      <c r="A24" s="99"/>
      <c r="B24" s="99"/>
      <c r="C24" s="99"/>
      <c r="D24" s="99"/>
      <c r="E24" s="99"/>
      <c r="F24" s="99"/>
      <c r="G24" s="99"/>
      <c r="H24" s="4"/>
      <c r="I24" s="4"/>
      <c r="J24" s="4"/>
      <c r="K24" s="4"/>
      <c r="L24" s="4"/>
      <c r="M24" s="4"/>
      <c r="N24" s="4"/>
      <c r="O24" s="4"/>
      <c r="P24" s="4"/>
      <c r="Q24" s="4"/>
      <c r="R24" s="4"/>
      <c r="S24" s="4"/>
      <c r="T24" s="4"/>
      <c r="U24" s="4"/>
      <c r="V24" s="4"/>
      <c r="W24" s="4"/>
      <c r="X24" s="4"/>
    </row>
    <row r="25" spans="1:24" x14ac:dyDescent="0.55000000000000004">
      <c r="A25" s="99"/>
      <c r="B25" s="99"/>
      <c r="C25" s="99"/>
      <c r="D25" s="99"/>
      <c r="E25" s="99"/>
      <c r="F25" s="99"/>
      <c r="G25" s="99"/>
      <c r="H25" s="4"/>
      <c r="I25" s="4"/>
      <c r="J25" s="4"/>
      <c r="K25" s="4"/>
      <c r="L25" s="4"/>
      <c r="M25" s="4"/>
      <c r="N25" s="4"/>
      <c r="O25" s="4"/>
      <c r="P25" s="4"/>
      <c r="Q25" s="4"/>
      <c r="R25" s="4"/>
      <c r="S25" s="4"/>
      <c r="T25" s="4"/>
      <c r="U25" s="4"/>
      <c r="V25" s="4"/>
      <c r="W25" s="4"/>
      <c r="X25" s="4"/>
    </row>
    <row r="26" spans="1:24" x14ac:dyDescent="0.55000000000000004">
      <c r="A26" s="99"/>
      <c r="B26" s="99"/>
      <c r="C26" s="99"/>
      <c r="D26" s="99"/>
      <c r="E26" s="99"/>
      <c r="F26" s="99"/>
      <c r="G26" s="99"/>
      <c r="H26" s="4"/>
      <c r="I26" s="4"/>
      <c r="J26" s="4"/>
      <c r="K26" s="4"/>
      <c r="L26" s="4"/>
      <c r="M26" s="4"/>
      <c r="N26" s="4"/>
      <c r="O26" s="4"/>
      <c r="P26" s="4"/>
      <c r="Q26" s="4"/>
      <c r="R26" s="4"/>
      <c r="S26" s="4"/>
      <c r="T26" s="4"/>
      <c r="U26" s="4"/>
      <c r="V26" s="4"/>
      <c r="W26" s="4"/>
      <c r="X26" s="4"/>
    </row>
    <row r="27" spans="1:24" x14ac:dyDescent="0.55000000000000004">
      <c r="A27" s="99"/>
      <c r="B27" s="99"/>
      <c r="C27" s="99"/>
      <c r="D27" s="99"/>
      <c r="E27" s="99"/>
      <c r="F27" s="99"/>
      <c r="G27" s="99"/>
      <c r="H27" s="4"/>
      <c r="I27" s="4"/>
      <c r="J27" s="4"/>
      <c r="K27" s="4"/>
      <c r="L27" s="4"/>
      <c r="M27" s="4"/>
      <c r="N27" s="4"/>
      <c r="O27" s="4"/>
      <c r="P27" s="4"/>
      <c r="Q27" s="4"/>
      <c r="R27" s="4"/>
      <c r="S27" s="4"/>
      <c r="T27" s="4"/>
      <c r="U27" s="4"/>
      <c r="V27" s="4"/>
      <c r="W27" s="4"/>
      <c r="X27" s="4"/>
    </row>
    <row r="28" spans="1:24" x14ac:dyDescent="0.55000000000000004">
      <c r="A28" s="99"/>
      <c r="B28" s="99"/>
      <c r="C28" s="99"/>
      <c r="D28" s="99"/>
      <c r="E28" s="99"/>
      <c r="F28" s="99"/>
      <c r="G28" s="99"/>
      <c r="H28" s="4"/>
      <c r="I28" s="4"/>
      <c r="J28" s="4"/>
      <c r="K28" s="4"/>
      <c r="L28" s="4"/>
      <c r="M28" s="4"/>
      <c r="N28" s="4"/>
      <c r="O28" s="4"/>
      <c r="P28" s="4"/>
      <c r="Q28" s="4"/>
      <c r="R28" s="4"/>
      <c r="S28" s="4"/>
      <c r="T28" s="4"/>
      <c r="U28" s="4"/>
      <c r="V28" s="4"/>
      <c r="W28" s="4"/>
      <c r="X28" s="4"/>
    </row>
    <row r="29" spans="1:24" x14ac:dyDescent="0.55000000000000004">
      <c r="A29" s="99"/>
      <c r="B29" s="99"/>
      <c r="C29" s="99"/>
      <c r="D29" s="99"/>
      <c r="E29" s="99"/>
      <c r="F29" s="99"/>
      <c r="G29" s="99"/>
      <c r="H29" s="4"/>
      <c r="I29" s="4"/>
      <c r="J29" s="4"/>
      <c r="K29" s="4"/>
      <c r="L29" s="4"/>
      <c r="M29" s="4"/>
      <c r="N29" s="4"/>
      <c r="O29" s="4"/>
      <c r="P29" s="4"/>
      <c r="Q29" s="4"/>
      <c r="R29" s="4"/>
      <c r="S29" s="4"/>
      <c r="T29" s="4"/>
      <c r="U29" s="4"/>
      <c r="V29" s="4"/>
      <c r="W29" s="4"/>
      <c r="X29" s="4"/>
    </row>
    <row r="30" spans="1:24" x14ac:dyDescent="0.55000000000000004">
      <c r="A30" s="99"/>
      <c r="B30" s="99"/>
      <c r="C30" s="99"/>
      <c r="D30" s="99"/>
      <c r="E30" s="99"/>
      <c r="F30" s="99"/>
      <c r="G30" s="99"/>
      <c r="H30" s="4"/>
      <c r="I30" s="4"/>
      <c r="J30" s="4"/>
      <c r="K30" s="4"/>
      <c r="L30" s="4"/>
      <c r="M30" s="4"/>
      <c r="N30" s="4"/>
      <c r="O30" s="4"/>
      <c r="P30" s="4"/>
      <c r="Q30" s="4"/>
      <c r="R30" s="4"/>
      <c r="S30" s="4"/>
      <c r="T30" s="4"/>
      <c r="U30" s="4"/>
      <c r="V30" s="4"/>
      <c r="W30" s="4"/>
      <c r="X30" s="4"/>
    </row>
    <row r="31" spans="1:24" x14ac:dyDescent="0.55000000000000004">
      <c r="A31" s="99"/>
      <c r="B31" s="99"/>
      <c r="C31" s="99"/>
      <c r="D31" s="99"/>
      <c r="E31" s="99"/>
      <c r="F31" s="99"/>
      <c r="G31" s="99"/>
      <c r="H31" s="4"/>
      <c r="I31" s="4"/>
      <c r="J31" s="4"/>
      <c r="K31" s="4"/>
      <c r="L31" s="4"/>
      <c r="M31" s="4"/>
      <c r="N31" s="4"/>
      <c r="O31" s="4"/>
      <c r="P31" s="4"/>
      <c r="Q31" s="4"/>
      <c r="R31" s="4"/>
      <c r="S31" s="4"/>
      <c r="T31" s="4"/>
      <c r="U31" s="4"/>
      <c r="V31" s="4"/>
      <c r="W31" s="4"/>
      <c r="X31" s="4"/>
    </row>
    <row r="32" spans="1:24" x14ac:dyDescent="0.55000000000000004">
      <c r="A32" s="99"/>
      <c r="B32" s="99"/>
      <c r="C32" s="99"/>
      <c r="D32" s="99"/>
      <c r="E32" s="99"/>
      <c r="F32" s="99"/>
      <c r="G32" s="99"/>
      <c r="H32" s="4"/>
      <c r="I32" s="4"/>
      <c r="J32" s="4"/>
      <c r="K32" s="4"/>
      <c r="L32" s="4"/>
      <c r="M32" s="4"/>
      <c r="N32" s="4"/>
      <c r="O32" s="4"/>
      <c r="P32" s="4"/>
      <c r="Q32" s="4"/>
      <c r="R32" s="4"/>
      <c r="S32" s="4"/>
      <c r="T32" s="4"/>
      <c r="U32" s="4"/>
      <c r="V32" s="4"/>
      <c r="W32" s="4"/>
      <c r="X32" s="4"/>
    </row>
    <row r="33" spans="1:24" x14ac:dyDescent="0.55000000000000004">
      <c r="A33" s="99"/>
      <c r="B33" s="99"/>
      <c r="C33" s="99"/>
      <c r="D33" s="99"/>
      <c r="E33" s="99"/>
      <c r="F33" s="99"/>
      <c r="G33" s="99"/>
      <c r="H33" s="4"/>
      <c r="I33" s="4"/>
      <c r="J33" s="4"/>
      <c r="K33" s="4"/>
      <c r="L33" s="4"/>
      <c r="M33" s="4"/>
      <c r="N33" s="4"/>
      <c r="O33" s="4"/>
      <c r="P33" s="4"/>
      <c r="Q33" s="4"/>
      <c r="R33" s="4"/>
      <c r="S33" s="4"/>
      <c r="T33" s="4"/>
      <c r="U33" s="4"/>
      <c r="V33" s="4"/>
      <c r="W33" s="4"/>
      <c r="X33" s="4"/>
    </row>
    <row r="34" spans="1:24" x14ac:dyDescent="0.55000000000000004">
      <c r="A34" s="4"/>
      <c r="B34" s="4"/>
      <c r="C34" s="4"/>
      <c r="D34" s="4"/>
      <c r="E34" s="4"/>
      <c r="F34" s="4"/>
      <c r="G34" s="4"/>
      <c r="H34" s="4"/>
      <c r="I34" s="4"/>
      <c r="J34" s="4"/>
      <c r="K34" s="4"/>
      <c r="L34" s="4"/>
      <c r="M34" s="4"/>
      <c r="N34" s="4"/>
      <c r="O34" s="4"/>
      <c r="P34" s="4"/>
      <c r="Q34" s="4"/>
      <c r="R34" s="4"/>
      <c r="S34" s="4"/>
      <c r="T34" s="4"/>
      <c r="U34" s="4"/>
      <c r="V34" s="4"/>
      <c r="W34" s="4"/>
      <c r="X34" s="4"/>
    </row>
    <row r="35" spans="1:24" x14ac:dyDescent="0.55000000000000004">
      <c r="A35" s="4"/>
      <c r="B35" s="4"/>
      <c r="C35" s="4"/>
      <c r="D35" s="4"/>
      <c r="E35" s="4"/>
      <c r="F35" s="4"/>
      <c r="G35" s="4"/>
      <c r="H35" s="4"/>
      <c r="I35" s="4"/>
      <c r="J35" s="4"/>
      <c r="K35" s="4"/>
      <c r="L35" s="4"/>
      <c r="M35" s="4"/>
      <c r="N35" s="4"/>
      <c r="O35" s="4"/>
      <c r="P35" s="4"/>
      <c r="Q35" s="4"/>
      <c r="R35" s="4"/>
      <c r="S35" s="4"/>
      <c r="T35" s="4"/>
      <c r="U35" s="4"/>
      <c r="V35" s="4"/>
      <c r="W35" s="4"/>
      <c r="X35" s="4"/>
    </row>
    <row r="36" spans="1:24" x14ac:dyDescent="0.55000000000000004">
      <c r="A36" s="4"/>
      <c r="B36" s="4"/>
      <c r="C36" s="4"/>
      <c r="D36" s="4"/>
      <c r="E36" s="4"/>
      <c r="F36" s="4"/>
      <c r="G36" s="4"/>
      <c r="H36" s="4"/>
      <c r="I36" s="4"/>
      <c r="J36" s="4"/>
      <c r="K36" s="4"/>
      <c r="L36" s="4"/>
      <c r="M36" s="4"/>
      <c r="N36" s="4"/>
      <c r="O36" s="4"/>
      <c r="P36" s="4"/>
      <c r="Q36" s="4"/>
      <c r="R36" s="4"/>
      <c r="S36" s="4"/>
      <c r="T36" s="4"/>
      <c r="U36" s="4"/>
      <c r="V36" s="4"/>
      <c r="W36" s="4"/>
      <c r="X36" s="4"/>
    </row>
    <row r="37" spans="1:24" x14ac:dyDescent="0.55000000000000004">
      <c r="A37" s="4"/>
      <c r="B37" s="4"/>
      <c r="C37" s="4"/>
      <c r="D37" s="4"/>
      <c r="E37" s="4"/>
      <c r="F37" s="4"/>
      <c r="G37" s="4"/>
      <c r="H37" s="4"/>
      <c r="I37" s="4"/>
      <c r="J37" s="4"/>
      <c r="K37" s="4"/>
      <c r="L37" s="4"/>
      <c r="M37" s="4"/>
      <c r="N37" s="4"/>
      <c r="O37" s="4"/>
      <c r="P37" s="4"/>
      <c r="Q37" s="4"/>
      <c r="R37" s="4"/>
      <c r="S37" s="4"/>
      <c r="T37" s="4"/>
      <c r="U37" s="4"/>
      <c r="V37" s="4"/>
      <c r="W37" s="4"/>
      <c r="X37" s="4"/>
    </row>
    <row r="38" spans="1:24" x14ac:dyDescent="0.55000000000000004">
      <c r="A38" s="4"/>
      <c r="B38" s="4"/>
      <c r="C38" s="4"/>
      <c r="D38" s="4"/>
      <c r="E38" s="4"/>
      <c r="F38" s="4"/>
      <c r="G38" s="4"/>
      <c r="H38" s="4"/>
      <c r="I38" s="4"/>
      <c r="J38" s="4"/>
      <c r="K38" s="4"/>
      <c r="L38" s="4"/>
      <c r="M38" s="4"/>
      <c r="N38" s="4"/>
      <c r="O38" s="4"/>
      <c r="P38" s="4"/>
      <c r="Q38" s="4"/>
      <c r="R38" s="4"/>
      <c r="S38" s="4"/>
      <c r="T38" s="4"/>
      <c r="U38" s="4"/>
      <c r="V38" s="4"/>
      <c r="W38" s="4"/>
      <c r="X38" s="4"/>
    </row>
    <row r="39" spans="1:24" x14ac:dyDescent="0.55000000000000004">
      <c r="A39" s="4"/>
      <c r="B39" s="4"/>
      <c r="C39" s="4"/>
      <c r="D39" s="4"/>
      <c r="E39" s="4"/>
      <c r="F39" s="4"/>
      <c r="G39" s="4"/>
      <c r="H39" s="4"/>
      <c r="I39" s="4"/>
      <c r="J39" s="4"/>
      <c r="K39" s="4"/>
      <c r="L39" s="4"/>
      <c r="M39" s="4"/>
      <c r="N39" s="4"/>
      <c r="O39" s="4"/>
      <c r="P39" s="4"/>
      <c r="Q39" s="4"/>
      <c r="R39" s="4"/>
      <c r="S39" s="4"/>
      <c r="T39" s="4"/>
      <c r="U39" s="4"/>
      <c r="V39" s="4"/>
      <c r="W39" s="4"/>
      <c r="X39" s="4"/>
    </row>
    <row r="40" spans="1:24" x14ac:dyDescent="0.55000000000000004">
      <c r="A40" s="4"/>
      <c r="B40" s="4"/>
      <c r="C40" s="4"/>
      <c r="D40" s="4"/>
      <c r="E40" s="4"/>
      <c r="F40" s="4"/>
      <c r="G40" s="4"/>
      <c r="H40" s="4"/>
      <c r="I40" s="4"/>
      <c r="J40" s="4"/>
      <c r="K40" s="4"/>
      <c r="L40" s="4"/>
      <c r="M40" s="4"/>
      <c r="N40" s="4"/>
      <c r="O40" s="4"/>
    </row>
    <row r="41" spans="1:24" x14ac:dyDescent="0.55000000000000004">
      <c r="A41" s="4"/>
      <c r="B41" s="4"/>
      <c r="C41" s="4"/>
      <c r="D41" s="4"/>
      <c r="E41" s="4"/>
      <c r="F41" s="4"/>
      <c r="G41" s="4"/>
      <c r="H41" s="4"/>
      <c r="I41" s="4"/>
      <c r="J41" s="4"/>
      <c r="K41" s="4"/>
      <c r="L41" s="4"/>
      <c r="M41" s="4"/>
      <c r="N41" s="4"/>
      <c r="O41" s="4"/>
    </row>
    <row r="42" spans="1:24" x14ac:dyDescent="0.55000000000000004">
      <c r="A42" s="4"/>
      <c r="B42" s="4"/>
      <c r="C42" s="4"/>
      <c r="D42" s="4"/>
      <c r="E42" s="4"/>
      <c r="F42" s="4"/>
      <c r="G42" s="4"/>
      <c r="H42" s="4"/>
      <c r="I42" s="4"/>
      <c r="J42" s="4"/>
      <c r="K42" s="4"/>
      <c r="L42" s="4"/>
      <c r="M42" s="4"/>
      <c r="N42" s="4"/>
      <c r="O42" s="4"/>
    </row>
    <row r="43" spans="1:24" x14ac:dyDescent="0.55000000000000004">
      <c r="A43" s="4"/>
      <c r="B43" s="4"/>
      <c r="C43" s="4"/>
      <c r="D43" s="4"/>
      <c r="E43" s="4"/>
      <c r="F43" s="4"/>
      <c r="G43" s="4"/>
      <c r="H43" s="4"/>
      <c r="I43" s="4"/>
      <c r="J43" s="4"/>
      <c r="K43" s="4"/>
      <c r="L43" s="4"/>
      <c r="M43" s="4"/>
      <c r="N43" s="4"/>
      <c r="O43" s="4"/>
    </row>
    <row r="44" spans="1:24" x14ac:dyDescent="0.55000000000000004">
      <c r="A44" s="4"/>
      <c r="B44" s="4"/>
      <c r="C44" s="4"/>
      <c r="D44" s="4"/>
      <c r="E44" s="4"/>
      <c r="F44" s="4"/>
      <c r="G44" s="4"/>
      <c r="H44" s="4"/>
      <c r="I44" s="4"/>
      <c r="J44" s="4"/>
      <c r="K44" s="4"/>
      <c r="L44" s="4"/>
      <c r="M44" s="4"/>
      <c r="N44" s="4"/>
      <c r="O44" s="4"/>
    </row>
    <row r="45" spans="1:24" x14ac:dyDescent="0.55000000000000004">
      <c r="A45" s="4"/>
      <c r="B45" s="4"/>
      <c r="C45" s="4"/>
      <c r="D45" s="4"/>
      <c r="E45" s="4"/>
      <c r="F45" s="4"/>
      <c r="G45" s="4"/>
      <c r="H45" s="4"/>
      <c r="I45" s="4"/>
      <c r="J45" s="4"/>
      <c r="K45" s="4"/>
      <c r="L45" s="4"/>
      <c r="M45" s="4"/>
      <c r="N45" s="4"/>
      <c r="O45" s="4"/>
    </row>
  </sheetData>
  <sheetProtection algorithmName="SHA-512" hashValue="FEDE56EDYNwX/MNleZkQvV3esfCTE7/EzV9DGXYKjnQ9rb8BE1lT6DNcE6zP4ppX0E2YLOx36rHtWEbb5zIcCA==" saltValue="vuL+AhmwCO4HkoWdtibA6A==" spinCount="100000" sheet="1" objects="1" scenarios="1"/>
  <hyperlinks>
    <hyperlink ref="B6" r:id="rId1" xr:uid="{42F6FAC6-9C24-4241-B210-7920FE5BB728}"/>
  </hyperlinks>
  <pageMargins left="0.7" right="0.7" top="0.78740157499999996" bottom="0.78740157499999996"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2224C-13B7-4178-B1FD-108C81041CB2}">
  <dimension ref="A4:KX90"/>
  <sheetViews>
    <sheetView topLeftCell="F1" zoomScale="127" zoomScaleNormal="100" workbookViewId="0">
      <selection activeCell="M1" sqref="M1"/>
    </sheetView>
  </sheetViews>
  <sheetFormatPr baseColWidth="10" defaultColWidth="10.734375" defaultRowHeight="14.4" x14ac:dyDescent="0.55000000000000004"/>
  <cols>
    <col min="4" max="4" width="13.734375" customWidth="1"/>
    <col min="6" max="6" width="15.47265625" customWidth="1"/>
    <col min="8" max="8" width="10.734375" customWidth="1"/>
    <col min="10" max="10" width="27.68359375" customWidth="1"/>
    <col min="11" max="11" width="50.41796875" customWidth="1"/>
    <col min="12" max="12" width="17.7890625" customWidth="1"/>
    <col min="13" max="13" width="15.3125" customWidth="1"/>
    <col min="14" max="14" width="17.47265625" customWidth="1"/>
    <col min="15" max="15" width="24.734375" customWidth="1"/>
  </cols>
  <sheetData>
    <row r="4" spans="4:310" x14ac:dyDescent="0.55000000000000004">
      <c r="I4" s="10"/>
      <c r="J4" s="10"/>
      <c r="K4" s="11" t="s">
        <v>78</v>
      </c>
      <c r="L4" s="11"/>
      <c r="M4" s="10"/>
    </row>
    <row r="5" spans="4:310" x14ac:dyDescent="0.55000000000000004">
      <c r="I5" s="10"/>
      <c r="J5" s="10"/>
      <c r="K5" s="3"/>
      <c r="L5" s="3"/>
    </row>
    <row r="6" spans="4:310" x14ac:dyDescent="0.55000000000000004">
      <c r="I6" s="10"/>
      <c r="J6" s="10"/>
      <c r="K6" s="11" t="s">
        <v>105</v>
      </c>
      <c r="L6" s="3"/>
    </row>
    <row r="7" spans="4:310" x14ac:dyDescent="0.55000000000000004">
      <c r="K7" s="3"/>
      <c r="L7" s="3"/>
    </row>
    <row r="8" spans="4:310" ht="110.1" customHeight="1" x14ac:dyDescent="0.55000000000000004">
      <c r="K8" s="2" t="s">
        <v>84</v>
      </c>
      <c r="L8" s="50">
        <f>LEN(K8)</f>
        <v>90</v>
      </c>
    </row>
    <row r="9" spans="4:310" x14ac:dyDescent="0.55000000000000004">
      <c r="D9" s="38"/>
      <c r="K9" s="51"/>
      <c r="L9" s="51">
        <f>(K9+1)</f>
        <v>1</v>
      </c>
      <c r="M9" s="51">
        <f t="shared" ref="M9:BX9" si="0">(L9+1)</f>
        <v>2</v>
      </c>
      <c r="N9" s="51">
        <f t="shared" si="0"/>
        <v>3</v>
      </c>
      <c r="O9" s="52">
        <f t="shared" si="0"/>
        <v>4</v>
      </c>
      <c r="P9" s="52">
        <f t="shared" si="0"/>
        <v>5</v>
      </c>
      <c r="Q9" s="52">
        <f t="shared" si="0"/>
        <v>6</v>
      </c>
      <c r="R9" s="52">
        <f t="shared" si="0"/>
        <v>7</v>
      </c>
      <c r="S9" s="52">
        <f t="shared" si="0"/>
        <v>8</v>
      </c>
      <c r="T9" s="52">
        <f t="shared" si="0"/>
        <v>9</v>
      </c>
      <c r="U9" s="52">
        <f t="shared" si="0"/>
        <v>10</v>
      </c>
      <c r="V9" s="52">
        <f t="shared" si="0"/>
        <v>11</v>
      </c>
      <c r="W9" s="52">
        <f t="shared" si="0"/>
        <v>12</v>
      </c>
      <c r="X9" s="52">
        <f t="shared" si="0"/>
        <v>13</v>
      </c>
      <c r="Y9" s="52">
        <f t="shared" si="0"/>
        <v>14</v>
      </c>
      <c r="Z9" s="52">
        <f t="shared" si="0"/>
        <v>15</v>
      </c>
      <c r="AA9" s="52">
        <f t="shared" si="0"/>
        <v>16</v>
      </c>
      <c r="AB9" s="52">
        <f t="shared" si="0"/>
        <v>17</v>
      </c>
      <c r="AC9" s="52">
        <f t="shared" si="0"/>
        <v>18</v>
      </c>
      <c r="AD9" s="52">
        <f t="shared" si="0"/>
        <v>19</v>
      </c>
      <c r="AE9" s="52">
        <f t="shared" si="0"/>
        <v>20</v>
      </c>
      <c r="AF9" s="52">
        <f t="shared" si="0"/>
        <v>21</v>
      </c>
      <c r="AG9" s="52">
        <f t="shared" si="0"/>
        <v>22</v>
      </c>
      <c r="AH9" s="52">
        <f t="shared" si="0"/>
        <v>23</v>
      </c>
      <c r="AI9" s="52">
        <f t="shared" si="0"/>
        <v>24</v>
      </c>
      <c r="AJ9" s="52">
        <f t="shared" si="0"/>
        <v>25</v>
      </c>
      <c r="AK9" s="52">
        <f t="shared" si="0"/>
        <v>26</v>
      </c>
      <c r="AL9" s="52">
        <f t="shared" si="0"/>
        <v>27</v>
      </c>
      <c r="AM9" s="52">
        <f t="shared" si="0"/>
        <v>28</v>
      </c>
      <c r="AN9" s="52">
        <f t="shared" si="0"/>
        <v>29</v>
      </c>
      <c r="AO9" s="52">
        <f t="shared" si="0"/>
        <v>30</v>
      </c>
      <c r="AP9" s="52">
        <f t="shared" si="0"/>
        <v>31</v>
      </c>
      <c r="AQ9" s="52">
        <f t="shared" si="0"/>
        <v>32</v>
      </c>
      <c r="AR9" s="52">
        <f t="shared" si="0"/>
        <v>33</v>
      </c>
      <c r="AS9" s="52">
        <f t="shared" si="0"/>
        <v>34</v>
      </c>
      <c r="AT9" s="52">
        <f t="shared" si="0"/>
        <v>35</v>
      </c>
      <c r="AU9" s="52">
        <f t="shared" si="0"/>
        <v>36</v>
      </c>
      <c r="AV9" s="52">
        <f t="shared" si="0"/>
        <v>37</v>
      </c>
      <c r="AW9" s="52">
        <f t="shared" si="0"/>
        <v>38</v>
      </c>
      <c r="AX9" s="52">
        <f t="shared" si="0"/>
        <v>39</v>
      </c>
      <c r="AY9" s="52">
        <f t="shared" si="0"/>
        <v>40</v>
      </c>
      <c r="AZ9" s="52">
        <f t="shared" si="0"/>
        <v>41</v>
      </c>
      <c r="BA9" s="52">
        <f t="shared" si="0"/>
        <v>42</v>
      </c>
      <c r="BB9" s="52">
        <f t="shared" si="0"/>
        <v>43</v>
      </c>
      <c r="BC9" s="52">
        <f t="shared" si="0"/>
        <v>44</v>
      </c>
      <c r="BD9" s="52">
        <f t="shared" si="0"/>
        <v>45</v>
      </c>
      <c r="BE9" s="52">
        <f t="shared" si="0"/>
        <v>46</v>
      </c>
      <c r="BF9" s="52">
        <f t="shared" si="0"/>
        <v>47</v>
      </c>
      <c r="BG9" s="52">
        <f t="shared" si="0"/>
        <v>48</v>
      </c>
      <c r="BH9" s="52">
        <f t="shared" si="0"/>
        <v>49</v>
      </c>
      <c r="BI9" s="52">
        <f t="shared" si="0"/>
        <v>50</v>
      </c>
      <c r="BJ9" s="52">
        <f t="shared" si="0"/>
        <v>51</v>
      </c>
      <c r="BK9" s="52">
        <f t="shared" si="0"/>
        <v>52</v>
      </c>
      <c r="BL9" s="52">
        <f t="shared" si="0"/>
        <v>53</v>
      </c>
      <c r="BM9" s="52">
        <f t="shared" si="0"/>
        <v>54</v>
      </c>
      <c r="BN9" s="52">
        <f t="shared" si="0"/>
        <v>55</v>
      </c>
      <c r="BO9" s="52">
        <f t="shared" si="0"/>
        <v>56</v>
      </c>
      <c r="BP9" s="52">
        <f t="shared" si="0"/>
        <v>57</v>
      </c>
      <c r="BQ9" s="52">
        <f t="shared" si="0"/>
        <v>58</v>
      </c>
      <c r="BR9" s="52">
        <f t="shared" si="0"/>
        <v>59</v>
      </c>
      <c r="BS9" s="52">
        <f t="shared" si="0"/>
        <v>60</v>
      </c>
      <c r="BT9" s="52">
        <f t="shared" si="0"/>
        <v>61</v>
      </c>
      <c r="BU9" s="52">
        <f t="shared" si="0"/>
        <v>62</v>
      </c>
      <c r="BV9" s="52">
        <f t="shared" si="0"/>
        <v>63</v>
      </c>
      <c r="BW9" s="52">
        <f t="shared" si="0"/>
        <v>64</v>
      </c>
      <c r="BX9" s="52">
        <f t="shared" si="0"/>
        <v>65</v>
      </c>
      <c r="BY9" s="52">
        <f t="shared" ref="BY9:EJ9" si="1">(BX9+1)</f>
        <v>66</v>
      </c>
      <c r="BZ9" s="52">
        <f t="shared" si="1"/>
        <v>67</v>
      </c>
      <c r="CA9" s="52">
        <f t="shared" si="1"/>
        <v>68</v>
      </c>
      <c r="CB9" s="52">
        <f t="shared" si="1"/>
        <v>69</v>
      </c>
      <c r="CC9" s="52">
        <f t="shared" si="1"/>
        <v>70</v>
      </c>
      <c r="CD9" s="52">
        <f t="shared" si="1"/>
        <v>71</v>
      </c>
      <c r="CE9" s="52">
        <f t="shared" si="1"/>
        <v>72</v>
      </c>
      <c r="CF9" s="52">
        <f t="shared" si="1"/>
        <v>73</v>
      </c>
      <c r="CG9" s="52">
        <f t="shared" si="1"/>
        <v>74</v>
      </c>
      <c r="CH9" s="52">
        <f t="shared" si="1"/>
        <v>75</v>
      </c>
      <c r="CI9" s="52">
        <f t="shared" si="1"/>
        <v>76</v>
      </c>
      <c r="CJ9" s="52">
        <f t="shared" si="1"/>
        <v>77</v>
      </c>
      <c r="CK9" s="52">
        <f t="shared" si="1"/>
        <v>78</v>
      </c>
      <c r="CL9" s="52">
        <f t="shared" si="1"/>
        <v>79</v>
      </c>
      <c r="CM9" s="52">
        <f t="shared" si="1"/>
        <v>80</v>
      </c>
      <c r="CN9" s="52">
        <f t="shared" si="1"/>
        <v>81</v>
      </c>
      <c r="CO9" s="52">
        <f t="shared" si="1"/>
        <v>82</v>
      </c>
      <c r="CP9" s="52">
        <f t="shared" si="1"/>
        <v>83</v>
      </c>
      <c r="CQ9" s="52">
        <f t="shared" si="1"/>
        <v>84</v>
      </c>
      <c r="CR9" s="52">
        <f t="shared" si="1"/>
        <v>85</v>
      </c>
      <c r="CS9" s="52">
        <f t="shared" si="1"/>
        <v>86</v>
      </c>
      <c r="CT9" s="52">
        <f t="shared" si="1"/>
        <v>87</v>
      </c>
      <c r="CU9" s="52">
        <f t="shared" si="1"/>
        <v>88</v>
      </c>
      <c r="CV9" s="52">
        <f t="shared" si="1"/>
        <v>89</v>
      </c>
      <c r="CW9" s="52">
        <f t="shared" si="1"/>
        <v>90</v>
      </c>
      <c r="CX9" s="52">
        <f t="shared" si="1"/>
        <v>91</v>
      </c>
      <c r="CY9" s="52">
        <f t="shared" si="1"/>
        <v>92</v>
      </c>
      <c r="CZ9" s="52">
        <f t="shared" si="1"/>
        <v>93</v>
      </c>
      <c r="DA9" s="52">
        <f t="shared" si="1"/>
        <v>94</v>
      </c>
      <c r="DB9" s="52">
        <f t="shared" si="1"/>
        <v>95</v>
      </c>
      <c r="DC9" s="52">
        <f t="shared" si="1"/>
        <v>96</v>
      </c>
      <c r="DD9" s="52">
        <f t="shared" si="1"/>
        <v>97</v>
      </c>
      <c r="DE9" s="52">
        <f t="shared" si="1"/>
        <v>98</v>
      </c>
      <c r="DF9" s="52">
        <f t="shared" si="1"/>
        <v>99</v>
      </c>
      <c r="DG9" s="52">
        <f t="shared" si="1"/>
        <v>100</v>
      </c>
      <c r="DH9" s="52">
        <f t="shared" si="1"/>
        <v>101</v>
      </c>
      <c r="DI9" s="52">
        <f t="shared" si="1"/>
        <v>102</v>
      </c>
      <c r="DJ9" s="52">
        <f t="shared" si="1"/>
        <v>103</v>
      </c>
      <c r="DK9" s="52">
        <f t="shared" si="1"/>
        <v>104</v>
      </c>
      <c r="DL9" s="52">
        <f t="shared" si="1"/>
        <v>105</v>
      </c>
      <c r="DM9" s="52">
        <f t="shared" si="1"/>
        <v>106</v>
      </c>
      <c r="DN9" s="52">
        <f t="shared" si="1"/>
        <v>107</v>
      </c>
      <c r="DO9" s="52">
        <f t="shared" si="1"/>
        <v>108</v>
      </c>
      <c r="DP9" s="52">
        <f t="shared" si="1"/>
        <v>109</v>
      </c>
      <c r="DQ9" s="52">
        <f t="shared" si="1"/>
        <v>110</v>
      </c>
      <c r="DR9" s="52">
        <f t="shared" si="1"/>
        <v>111</v>
      </c>
      <c r="DS9" s="52">
        <f t="shared" si="1"/>
        <v>112</v>
      </c>
      <c r="DT9" s="52">
        <f t="shared" si="1"/>
        <v>113</v>
      </c>
      <c r="DU9" s="52">
        <f t="shared" si="1"/>
        <v>114</v>
      </c>
      <c r="DV9" s="52">
        <f t="shared" si="1"/>
        <v>115</v>
      </c>
      <c r="DW9" s="52">
        <f t="shared" si="1"/>
        <v>116</v>
      </c>
      <c r="DX9" s="52">
        <f t="shared" si="1"/>
        <v>117</v>
      </c>
      <c r="DY9" s="52">
        <f t="shared" si="1"/>
        <v>118</v>
      </c>
      <c r="DZ9" s="52">
        <f t="shared" si="1"/>
        <v>119</v>
      </c>
      <c r="EA9" s="52">
        <f t="shared" si="1"/>
        <v>120</v>
      </c>
      <c r="EB9" s="52">
        <f t="shared" si="1"/>
        <v>121</v>
      </c>
      <c r="EC9" s="52">
        <f t="shared" si="1"/>
        <v>122</v>
      </c>
      <c r="ED9" s="52">
        <f t="shared" si="1"/>
        <v>123</v>
      </c>
      <c r="EE9" s="52">
        <f t="shared" si="1"/>
        <v>124</v>
      </c>
      <c r="EF9" s="52">
        <f t="shared" si="1"/>
        <v>125</v>
      </c>
      <c r="EG9" s="52">
        <f t="shared" si="1"/>
        <v>126</v>
      </c>
      <c r="EH9" s="52">
        <f t="shared" si="1"/>
        <v>127</v>
      </c>
      <c r="EI9" s="52">
        <f t="shared" si="1"/>
        <v>128</v>
      </c>
      <c r="EJ9" s="52">
        <f t="shared" si="1"/>
        <v>129</v>
      </c>
      <c r="EK9" s="52">
        <f t="shared" ref="EK9:GV9" si="2">(EJ9+1)</f>
        <v>130</v>
      </c>
      <c r="EL9" s="52">
        <f t="shared" si="2"/>
        <v>131</v>
      </c>
      <c r="EM9" s="52">
        <f t="shared" si="2"/>
        <v>132</v>
      </c>
      <c r="EN9" s="52">
        <f t="shared" si="2"/>
        <v>133</v>
      </c>
      <c r="EO9" s="52">
        <f t="shared" si="2"/>
        <v>134</v>
      </c>
      <c r="EP9" s="52">
        <f t="shared" si="2"/>
        <v>135</v>
      </c>
      <c r="EQ9" s="52">
        <f t="shared" si="2"/>
        <v>136</v>
      </c>
      <c r="ER9" s="52">
        <f t="shared" si="2"/>
        <v>137</v>
      </c>
      <c r="ES9" s="52">
        <f t="shared" si="2"/>
        <v>138</v>
      </c>
      <c r="ET9" s="52">
        <f t="shared" si="2"/>
        <v>139</v>
      </c>
      <c r="EU9" s="52">
        <f t="shared" si="2"/>
        <v>140</v>
      </c>
      <c r="EV9" s="52">
        <f t="shared" si="2"/>
        <v>141</v>
      </c>
      <c r="EW9" s="52">
        <f t="shared" si="2"/>
        <v>142</v>
      </c>
      <c r="EX9" s="52">
        <f t="shared" si="2"/>
        <v>143</v>
      </c>
      <c r="EY9" s="52">
        <f t="shared" si="2"/>
        <v>144</v>
      </c>
      <c r="EZ9" s="52">
        <f t="shared" si="2"/>
        <v>145</v>
      </c>
      <c r="FA9" s="52">
        <f t="shared" si="2"/>
        <v>146</v>
      </c>
      <c r="FB9" s="52">
        <f t="shared" si="2"/>
        <v>147</v>
      </c>
      <c r="FC9" s="52">
        <f t="shared" si="2"/>
        <v>148</v>
      </c>
      <c r="FD9" s="52">
        <f t="shared" si="2"/>
        <v>149</v>
      </c>
      <c r="FE9" s="52">
        <f t="shared" si="2"/>
        <v>150</v>
      </c>
      <c r="FF9" s="52">
        <f t="shared" si="2"/>
        <v>151</v>
      </c>
      <c r="FG9" s="52">
        <f t="shared" si="2"/>
        <v>152</v>
      </c>
      <c r="FH9" s="52">
        <f t="shared" si="2"/>
        <v>153</v>
      </c>
      <c r="FI9" s="52">
        <f t="shared" si="2"/>
        <v>154</v>
      </c>
      <c r="FJ9" s="52">
        <f t="shared" si="2"/>
        <v>155</v>
      </c>
      <c r="FK9" s="52">
        <f t="shared" si="2"/>
        <v>156</v>
      </c>
      <c r="FL9" s="52">
        <f t="shared" si="2"/>
        <v>157</v>
      </c>
      <c r="FM9" s="52">
        <f t="shared" si="2"/>
        <v>158</v>
      </c>
      <c r="FN9" s="52">
        <f t="shared" si="2"/>
        <v>159</v>
      </c>
      <c r="FO9" s="52">
        <f t="shared" si="2"/>
        <v>160</v>
      </c>
      <c r="FP9" s="52">
        <f t="shared" si="2"/>
        <v>161</v>
      </c>
      <c r="FQ9" s="52">
        <f t="shared" si="2"/>
        <v>162</v>
      </c>
      <c r="FR9" s="52">
        <f t="shared" si="2"/>
        <v>163</v>
      </c>
      <c r="FS9" s="52">
        <f t="shared" si="2"/>
        <v>164</v>
      </c>
      <c r="FT9" s="52">
        <f t="shared" si="2"/>
        <v>165</v>
      </c>
      <c r="FU9" s="52">
        <f t="shared" si="2"/>
        <v>166</v>
      </c>
      <c r="FV9" s="52">
        <f t="shared" si="2"/>
        <v>167</v>
      </c>
      <c r="FW9" s="52">
        <f t="shared" si="2"/>
        <v>168</v>
      </c>
      <c r="FX9" s="52">
        <f t="shared" si="2"/>
        <v>169</v>
      </c>
      <c r="FY9" s="52">
        <f t="shared" si="2"/>
        <v>170</v>
      </c>
      <c r="FZ9" s="52">
        <f t="shared" si="2"/>
        <v>171</v>
      </c>
      <c r="GA9" s="52">
        <f t="shared" si="2"/>
        <v>172</v>
      </c>
      <c r="GB9" s="52">
        <f t="shared" si="2"/>
        <v>173</v>
      </c>
      <c r="GC9" s="52">
        <f t="shared" si="2"/>
        <v>174</v>
      </c>
      <c r="GD9" s="52">
        <f t="shared" si="2"/>
        <v>175</v>
      </c>
      <c r="GE9" s="52">
        <f t="shared" si="2"/>
        <v>176</v>
      </c>
      <c r="GF9" s="52">
        <f t="shared" si="2"/>
        <v>177</v>
      </c>
      <c r="GG9" s="52">
        <f t="shared" si="2"/>
        <v>178</v>
      </c>
      <c r="GH9" s="52">
        <f t="shared" si="2"/>
        <v>179</v>
      </c>
      <c r="GI9" s="52">
        <f t="shared" si="2"/>
        <v>180</v>
      </c>
      <c r="GJ9" s="52">
        <f t="shared" si="2"/>
        <v>181</v>
      </c>
      <c r="GK9" s="52">
        <f t="shared" si="2"/>
        <v>182</v>
      </c>
      <c r="GL9" s="52">
        <f t="shared" si="2"/>
        <v>183</v>
      </c>
      <c r="GM9" s="52">
        <f t="shared" si="2"/>
        <v>184</v>
      </c>
      <c r="GN9" s="52">
        <f t="shared" si="2"/>
        <v>185</v>
      </c>
      <c r="GO9" s="52">
        <f t="shared" si="2"/>
        <v>186</v>
      </c>
      <c r="GP9" s="52">
        <f t="shared" si="2"/>
        <v>187</v>
      </c>
      <c r="GQ9" s="52">
        <f t="shared" si="2"/>
        <v>188</v>
      </c>
      <c r="GR9" s="52">
        <f t="shared" si="2"/>
        <v>189</v>
      </c>
      <c r="GS9" s="52">
        <f t="shared" si="2"/>
        <v>190</v>
      </c>
      <c r="GT9" s="52">
        <f t="shared" si="2"/>
        <v>191</v>
      </c>
      <c r="GU9" s="52">
        <f t="shared" si="2"/>
        <v>192</v>
      </c>
      <c r="GV9" s="52">
        <f t="shared" si="2"/>
        <v>193</v>
      </c>
      <c r="GW9" s="52">
        <f t="shared" ref="GW9:HB9" si="3">(GV9+1)</f>
        <v>194</v>
      </c>
      <c r="GX9" s="52">
        <f t="shared" si="3"/>
        <v>195</v>
      </c>
      <c r="GY9" s="52">
        <f t="shared" si="3"/>
        <v>196</v>
      </c>
      <c r="GZ9" s="52">
        <f t="shared" si="3"/>
        <v>197</v>
      </c>
      <c r="HA9" s="52">
        <f t="shared" si="3"/>
        <v>198</v>
      </c>
      <c r="HB9" s="52">
        <f t="shared" si="3"/>
        <v>199</v>
      </c>
      <c r="HC9" s="52">
        <f t="shared" ref="HC9" si="4">(HB9+1)</f>
        <v>200</v>
      </c>
      <c r="HD9" s="52">
        <f t="shared" ref="HD9" si="5">(HC9+1)</f>
        <v>201</v>
      </c>
      <c r="HE9" s="52">
        <f t="shared" ref="HE9" si="6">(HD9+1)</f>
        <v>202</v>
      </c>
      <c r="HF9" s="52">
        <f t="shared" ref="HF9" si="7">(HE9+1)</f>
        <v>203</v>
      </c>
      <c r="HG9" s="52">
        <f t="shared" ref="HG9" si="8">(HF9+1)</f>
        <v>204</v>
      </c>
      <c r="HH9" s="52">
        <f t="shared" ref="HH9" si="9">(HG9+1)</f>
        <v>205</v>
      </c>
      <c r="HI9" s="52">
        <f t="shared" ref="HI9" si="10">(HH9+1)</f>
        <v>206</v>
      </c>
      <c r="HJ9" s="52">
        <f t="shared" ref="HJ9" si="11">(HI9+1)</f>
        <v>207</v>
      </c>
      <c r="HK9" s="52">
        <f t="shared" ref="HK9" si="12">(HJ9+1)</f>
        <v>208</v>
      </c>
      <c r="HL9" s="52">
        <f t="shared" ref="HL9" si="13">(HK9+1)</f>
        <v>209</v>
      </c>
      <c r="HM9" s="52">
        <f t="shared" ref="HM9" si="14">(HL9+1)</f>
        <v>210</v>
      </c>
      <c r="HN9" s="52">
        <f t="shared" ref="HN9" si="15">(HM9+1)</f>
        <v>211</v>
      </c>
      <c r="HO9" s="52">
        <f t="shared" ref="HO9" si="16">(HN9+1)</f>
        <v>212</v>
      </c>
      <c r="HP9" s="52">
        <f t="shared" ref="HP9" si="17">(HO9+1)</f>
        <v>213</v>
      </c>
      <c r="HQ9" s="52">
        <f t="shared" ref="HQ9" si="18">(HP9+1)</f>
        <v>214</v>
      </c>
      <c r="HR9" s="52">
        <f t="shared" ref="HR9" si="19">(HQ9+1)</f>
        <v>215</v>
      </c>
      <c r="HS9" s="52">
        <f t="shared" ref="HS9" si="20">(HR9+1)</f>
        <v>216</v>
      </c>
      <c r="HT9" s="52">
        <f t="shared" ref="HT9" si="21">(HS9+1)</f>
        <v>217</v>
      </c>
      <c r="HU9" s="52">
        <f t="shared" ref="HU9" si="22">(HT9+1)</f>
        <v>218</v>
      </c>
      <c r="HV9" s="52">
        <f t="shared" ref="HV9" si="23">(HU9+1)</f>
        <v>219</v>
      </c>
      <c r="HW9" s="52">
        <f t="shared" ref="HW9" si="24">(HV9+1)</f>
        <v>220</v>
      </c>
      <c r="HX9" s="52">
        <f t="shared" ref="HX9" si="25">(HW9+1)</f>
        <v>221</v>
      </c>
      <c r="HY9" s="52">
        <f t="shared" ref="HY9" si="26">(HX9+1)</f>
        <v>222</v>
      </c>
      <c r="HZ9" s="52">
        <f t="shared" ref="HZ9" si="27">(HY9+1)</f>
        <v>223</v>
      </c>
      <c r="IA9" s="52">
        <f t="shared" ref="IA9" si="28">(HZ9+1)</f>
        <v>224</v>
      </c>
      <c r="IB9" s="52">
        <f t="shared" ref="IB9" si="29">(IA9+1)</f>
        <v>225</v>
      </c>
      <c r="IC9" s="52">
        <f t="shared" ref="IC9" si="30">(IB9+1)</f>
        <v>226</v>
      </c>
      <c r="ID9" s="52">
        <f t="shared" ref="ID9" si="31">(IC9+1)</f>
        <v>227</v>
      </c>
      <c r="IE9" s="52">
        <f t="shared" ref="IE9" si="32">(ID9+1)</f>
        <v>228</v>
      </c>
      <c r="IF9" s="52">
        <f t="shared" ref="IF9" si="33">(IE9+1)</f>
        <v>229</v>
      </c>
      <c r="IG9" s="52">
        <f t="shared" ref="IG9" si="34">(IF9+1)</f>
        <v>230</v>
      </c>
      <c r="IH9" s="52">
        <f t="shared" ref="IH9" si="35">(IG9+1)</f>
        <v>231</v>
      </c>
      <c r="II9" s="52">
        <f t="shared" ref="II9" si="36">(IH9+1)</f>
        <v>232</v>
      </c>
      <c r="IJ9" s="52">
        <f t="shared" ref="IJ9" si="37">(II9+1)</f>
        <v>233</v>
      </c>
      <c r="IK9" s="52">
        <f t="shared" ref="IK9" si="38">(IJ9+1)</f>
        <v>234</v>
      </c>
      <c r="IL9" s="52">
        <f t="shared" ref="IL9" si="39">(IK9+1)</f>
        <v>235</v>
      </c>
      <c r="IM9" s="52">
        <f t="shared" ref="IM9" si="40">(IL9+1)</f>
        <v>236</v>
      </c>
      <c r="IN9" s="52">
        <f t="shared" ref="IN9" si="41">(IM9+1)</f>
        <v>237</v>
      </c>
      <c r="IO9" s="52">
        <f t="shared" ref="IO9" si="42">(IN9+1)</f>
        <v>238</v>
      </c>
      <c r="IP9" s="52">
        <f t="shared" ref="IP9" si="43">(IO9+1)</f>
        <v>239</v>
      </c>
      <c r="IQ9" s="52">
        <f t="shared" ref="IQ9" si="44">(IP9+1)</f>
        <v>240</v>
      </c>
      <c r="IR9" s="52">
        <f t="shared" ref="IR9" si="45">(IQ9+1)</f>
        <v>241</v>
      </c>
      <c r="IS9" s="52">
        <f t="shared" ref="IS9" si="46">(IR9+1)</f>
        <v>242</v>
      </c>
      <c r="IT9" s="52">
        <f t="shared" ref="IT9" si="47">(IS9+1)</f>
        <v>243</v>
      </c>
      <c r="IU9" s="52">
        <f t="shared" ref="IU9" si="48">(IT9+1)</f>
        <v>244</v>
      </c>
      <c r="IV9" s="52">
        <f t="shared" ref="IV9" si="49">(IU9+1)</f>
        <v>245</v>
      </c>
      <c r="IW9" s="52">
        <f t="shared" ref="IW9" si="50">(IV9+1)</f>
        <v>246</v>
      </c>
      <c r="IX9" s="52">
        <f t="shared" ref="IX9" si="51">(IW9+1)</f>
        <v>247</v>
      </c>
      <c r="IY9" s="52">
        <f t="shared" ref="IY9" si="52">(IX9+1)</f>
        <v>248</v>
      </c>
      <c r="IZ9" s="52">
        <f t="shared" ref="IZ9" si="53">(IY9+1)</f>
        <v>249</v>
      </c>
      <c r="JA9" s="52">
        <f t="shared" ref="JA9" si="54">(IZ9+1)</f>
        <v>250</v>
      </c>
      <c r="JB9" s="52">
        <f t="shared" ref="JB9" si="55">(JA9+1)</f>
        <v>251</v>
      </c>
      <c r="JC9" s="52">
        <f t="shared" ref="JC9" si="56">(JB9+1)</f>
        <v>252</v>
      </c>
      <c r="JD9" s="52">
        <f t="shared" ref="JD9" si="57">(JC9+1)</f>
        <v>253</v>
      </c>
      <c r="JE9" s="52">
        <f t="shared" ref="JE9" si="58">(JD9+1)</f>
        <v>254</v>
      </c>
      <c r="JF9" s="52">
        <f t="shared" ref="JF9" si="59">(JE9+1)</f>
        <v>255</v>
      </c>
      <c r="JG9" s="52">
        <f t="shared" ref="JG9" si="60">(JF9+1)</f>
        <v>256</v>
      </c>
      <c r="JH9" s="52">
        <f t="shared" ref="JH9" si="61">(JG9+1)</f>
        <v>257</v>
      </c>
      <c r="JI9" s="52">
        <f t="shared" ref="JI9" si="62">(JH9+1)</f>
        <v>258</v>
      </c>
      <c r="JJ9" s="52">
        <f t="shared" ref="JJ9" si="63">(JI9+1)</f>
        <v>259</v>
      </c>
      <c r="JK9" s="52">
        <f t="shared" ref="JK9" si="64">(JJ9+1)</f>
        <v>260</v>
      </c>
      <c r="JL9" s="52">
        <f t="shared" ref="JL9" si="65">(JK9+1)</f>
        <v>261</v>
      </c>
      <c r="JM9" s="52">
        <f t="shared" ref="JM9" si="66">(JL9+1)</f>
        <v>262</v>
      </c>
      <c r="JN9" s="52">
        <f t="shared" ref="JN9" si="67">(JM9+1)</f>
        <v>263</v>
      </c>
      <c r="JO9" s="52">
        <f t="shared" ref="JO9" si="68">(JN9+1)</f>
        <v>264</v>
      </c>
      <c r="JP9" s="52">
        <f t="shared" ref="JP9" si="69">(JO9+1)</f>
        <v>265</v>
      </c>
      <c r="JQ9" s="52">
        <f t="shared" ref="JQ9" si="70">(JP9+1)</f>
        <v>266</v>
      </c>
      <c r="JR9" s="52">
        <f t="shared" ref="JR9" si="71">(JQ9+1)</f>
        <v>267</v>
      </c>
      <c r="JS9" s="52">
        <f t="shared" ref="JS9" si="72">(JR9+1)</f>
        <v>268</v>
      </c>
      <c r="JT9" s="52">
        <f t="shared" ref="JT9" si="73">(JS9+1)</f>
        <v>269</v>
      </c>
      <c r="JU9" s="52">
        <f t="shared" ref="JU9" si="74">(JT9+1)</f>
        <v>270</v>
      </c>
      <c r="JV9" s="52">
        <f t="shared" ref="JV9" si="75">(JU9+1)</f>
        <v>271</v>
      </c>
      <c r="JW9" s="52">
        <f t="shared" ref="JW9" si="76">(JV9+1)</f>
        <v>272</v>
      </c>
      <c r="JX9" s="52">
        <f t="shared" ref="JX9" si="77">(JW9+1)</f>
        <v>273</v>
      </c>
      <c r="JY9" s="52">
        <f t="shared" ref="JY9" si="78">(JX9+1)</f>
        <v>274</v>
      </c>
      <c r="JZ9" s="52">
        <f t="shared" ref="JZ9" si="79">(JY9+1)</f>
        <v>275</v>
      </c>
      <c r="KA9" s="52">
        <f t="shared" ref="KA9" si="80">(JZ9+1)</f>
        <v>276</v>
      </c>
      <c r="KB9" s="52">
        <f t="shared" ref="KB9" si="81">(KA9+1)</f>
        <v>277</v>
      </c>
      <c r="KC9" s="52">
        <f t="shared" ref="KC9" si="82">(KB9+1)</f>
        <v>278</v>
      </c>
      <c r="KD9" s="52">
        <f t="shared" ref="KD9" si="83">(KC9+1)</f>
        <v>279</v>
      </c>
      <c r="KE9" s="52">
        <f t="shared" ref="KE9" si="84">(KD9+1)</f>
        <v>280</v>
      </c>
      <c r="KF9" s="52">
        <f t="shared" ref="KF9" si="85">(KE9+1)</f>
        <v>281</v>
      </c>
      <c r="KG9" s="52">
        <f t="shared" ref="KG9" si="86">(KF9+1)</f>
        <v>282</v>
      </c>
      <c r="KH9" s="52">
        <f t="shared" ref="KH9" si="87">(KG9+1)</f>
        <v>283</v>
      </c>
      <c r="KI9" s="52">
        <f t="shared" ref="KI9" si="88">(KH9+1)</f>
        <v>284</v>
      </c>
      <c r="KJ9" s="52">
        <f t="shared" ref="KJ9" si="89">(KI9+1)</f>
        <v>285</v>
      </c>
      <c r="KK9" s="52">
        <f t="shared" ref="KK9" si="90">(KJ9+1)</f>
        <v>286</v>
      </c>
      <c r="KL9" s="52">
        <f t="shared" ref="KL9" si="91">(KK9+1)</f>
        <v>287</v>
      </c>
      <c r="KM9" s="52">
        <f t="shared" ref="KM9" si="92">(KL9+1)</f>
        <v>288</v>
      </c>
      <c r="KN9" s="52">
        <f t="shared" ref="KN9" si="93">(KM9+1)</f>
        <v>289</v>
      </c>
      <c r="KO9" s="52">
        <f t="shared" ref="KO9" si="94">(KN9+1)</f>
        <v>290</v>
      </c>
      <c r="KP9" s="52">
        <f t="shared" ref="KP9" si="95">(KO9+1)</f>
        <v>291</v>
      </c>
      <c r="KQ9" s="52">
        <f t="shared" ref="KQ9" si="96">(KP9+1)</f>
        <v>292</v>
      </c>
      <c r="KR9" s="52">
        <f t="shared" ref="KR9" si="97">(KQ9+1)</f>
        <v>293</v>
      </c>
      <c r="KS9" s="52">
        <f t="shared" ref="KS9" si="98">(KR9+1)</f>
        <v>294</v>
      </c>
      <c r="KT9" s="52">
        <f t="shared" ref="KT9" si="99">(KS9+1)</f>
        <v>295</v>
      </c>
      <c r="KU9" s="52">
        <f t="shared" ref="KU9" si="100">(KT9+1)</f>
        <v>296</v>
      </c>
      <c r="KV9" s="52">
        <f t="shared" ref="KV9" si="101">(KU9+1)</f>
        <v>297</v>
      </c>
      <c r="KW9" s="52">
        <f t="shared" ref="KW9" si="102">(KV9+1)</f>
        <v>298</v>
      </c>
      <c r="KX9" s="52">
        <f t="shared" ref="KX9" si="103">(KW9+1)</f>
        <v>299</v>
      </c>
    </row>
    <row r="10" spans="4:310" x14ac:dyDescent="0.55000000000000004">
      <c r="D10" s="8"/>
      <c r="K10" s="53" t="str">
        <f>MID($K$8,1,1)</f>
        <v>D</v>
      </c>
      <c r="L10" s="54" t="str">
        <f>MID($K$8,2,1)</f>
        <v>e</v>
      </c>
      <c r="M10" s="54" t="str">
        <f>MID($K$8,3,1)</f>
        <v>r</v>
      </c>
      <c r="N10" s="54" t="str">
        <f>MID($K$8,4,1)</f>
        <v>$</v>
      </c>
      <c r="O10" s="54" t="str">
        <f>MID($K$8,5,1)</f>
        <v>B</v>
      </c>
      <c r="P10" s="54" t="str">
        <f>MID($K$8,6,1)</f>
        <v>e</v>
      </c>
      <c r="Q10" s="54" t="str">
        <f>MID($K$8,7,1)</f>
        <v>t</v>
      </c>
      <c r="R10" s="54" t="str">
        <f>MID($K$8,8,1)</f>
        <v>r</v>
      </c>
      <c r="S10" s="54" t="str">
        <f>MID($K$8,9,1)</f>
        <v>a</v>
      </c>
      <c r="T10" s="54" t="str">
        <f>MID($K$8,10,1)</f>
        <v>g</v>
      </c>
      <c r="U10" s="54" t="str">
        <f>MID($K$8,11,1)</f>
        <v>$</v>
      </c>
      <c r="V10" s="54" t="str">
        <f>MID($K$8,12,1)</f>
        <v>b</v>
      </c>
      <c r="W10" s="54" t="str">
        <f>MID($K$8,13,1)</f>
        <v>e</v>
      </c>
      <c r="X10" s="54" t="str">
        <f>MID($K$8,14,1)</f>
        <v>l</v>
      </c>
      <c r="Y10" s="54" t="str">
        <f>MID($K$8,15,1)</f>
        <v>a</v>
      </c>
      <c r="Z10" s="54" t="str">
        <f>MID($K$8,16,1)</f>
        <v>e</v>
      </c>
      <c r="AA10" s="54" t="str">
        <f>MID($K$8,17,1)</f>
        <v>u</v>
      </c>
      <c r="AB10" s="54" t="str">
        <f>MID($K$8,18,1)</f>
        <v>f</v>
      </c>
      <c r="AC10" s="54" t="str">
        <f>MID($K$8,19,1)</f>
        <v>t</v>
      </c>
      <c r="AD10" s="54" t="str">
        <f>MID($K$8,20,1)</f>
        <v>$</v>
      </c>
      <c r="AE10" s="55" t="str">
        <f>MID($K$8,21,1)</f>
        <v>s</v>
      </c>
      <c r="AF10" s="55" t="str">
        <f>MID($K$8,22,1)</f>
        <v>i</v>
      </c>
      <c r="AG10" s="55" t="str">
        <f>MID($K$8,23,1)</f>
        <v>c</v>
      </c>
      <c r="AH10" s="55" t="str">
        <f>MID($K$8,24,1)</f>
        <v>h</v>
      </c>
      <c r="AI10" s="55" t="str">
        <f>MID($K$8,25,1)</f>
        <v>$</v>
      </c>
      <c r="AJ10" s="55" t="str">
        <f>MID($K$8,26,1)</f>
        <v>a</v>
      </c>
      <c r="AK10" s="55" t="str">
        <f>MID($K$8,27,1)</f>
        <v>u</v>
      </c>
      <c r="AL10" s="55" t="str">
        <f>MID($K$8,28,1)</f>
        <v>f</v>
      </c>
      <c r="AM10" s="55" t="str">
        <f>MID($K$8,29,1)</f>
        <v>$</v>
      </c>
      <c r="AN10" s="55" t="str">
        <f>MID($K$8,30,1)</f>
        <v>C</v>
      </c>
      <c r="AO10" s="55" t="str">
        <f>MID($K$8,31,1)</f>
        <v>H</v>
      </c>
      <c r="AP10" s="55" t="str">
        <f>MID($K$8,32,1)</f>
        <v>F</v>
      </c>
      <c r="AQ10" s="55" t="str">
        <f>MID($K$8,33,1)</f>
        <v>$</v>
      </c>
      <c r="AR10" s="55" t="str">
        <f>MID($K$8,34,1)</f>
        <v>d</v>
      </c>
      <c r="AS10" s="55" t="str">
        <f>MID($K$8,35,1)</f>
        <v>r</v>
      </c>
      <c r="AT10" s="55" t="str">
        <f>MID($K$8,36,1)</f>
        <v>e</v>
      </c>
      <c r="AU10" s="55" t="str">
        <f>MID($K$8,37,1)</f>
        <v>i</v>
      </c>
      <c r="AV10" s="55" t="str">
        <f>MID($K$8,38,1)</f>
        <v>t</v>
      </c>
      <c r="AW10" s="55" t="str">
        <f>MID($K$8,39,1)</f>
        <v>a</v>
      </c>
      <c r="AX10" s="55" t="str">
        <f>MID($K$8,40,1)</f>
        <v>u</v>
      </c>
      <c r="AY10" s="55" t="str">
        <f>MID($K$8,41,1)</f>
        <v>s</v>
      </c>
      <c r="AZ10" s="55" t="str">
        <f>MID($K$8,42,1)</f>
        <v>e</v>
      </c>
      <c r="BA10" s="55" t="str">
        <f>MID($K$8,43,1)</f>
        <v>n</v>
      </c>
      <c r="BB10" s="55" t="str">
        <f>MID($K$8,44,1)</f>
        <v>d</v>
      </c>
      <c r="BC10" s="55" t="str">
        <f>MID($K$8,45,1)</f>
        <v>a</v>
      </c>
      <c r="BD10" s="55" t="str">
        <f>MID($K$8,46,1)</f>
        <v>c</v>
      </c>
      <c r="BE10" s="55" t="str">
        <f>MID($K$8,47,1)</f>
        <v>h</v>
      </c>
      <c r="BF10" s="55" t="str">
        <f>MID($K$8,48,1)</f>
        <v>t</v>
      </c>
      <c r="BG10" s="55" t="str">
        <f>MID($K$8,49,1)</f>
        <v>h</v>
      </c>
      <c r="BH10" s="55" t="str">
        <f>MID($K$8,50,1)</f>
        <v>u</v>
      </c>
      <c r="BI10" s="55" t="str">
        <f>MID($K$8,51,1)</f>
        <v>n</v>
      </c>
      <c r="BJ10" s="55" t="str">
        <f>MID($K$8,52,1)</f>
        <v>d</v>
      </c>
      <c r="BK10" s="55" t="str">
        <f>MID($K$8,53,1)</f>
        <v>e</v>
      </c>
      <c r="BL10" s="55" t="str">
        <f>MID($K$8,54,1)</f>
        <v>r</v>
      </c>
      <c r="BM10" s="55" t="str">
        <f>MID($K$8,55,1)</f>
        <v>t</v>
      </c>
      <c r="BN10" s="55" t="str">
        <f>MID($K$8,56,1)</f>
        <v>e</v>
      </c>
      <c r="BO10" s="55" t="str">
        <f>MID($K$8,57,1)</f>
        <v>i</v>
      </c>
      <c r="BP10" s="55" t="str">
        <f>MID($K$8,58,1)</f>
        <v>n</v>
      </c>
      <c r="BQ10" s="55" t="str">
        <f>MID($K$8,59,1)</f>
        <v>u</v>
      </c>
      <c r="BR10" s="55" t="str">
        <f>MID($K$8,60,1)</f>
        <v>n</v>
      </c>
      <c r="BS10" s="55" t="str">
        <f>MID($K$8,61,1)</f>
        <v>d</v>
      </c>
      <c r="BT10" s="55" t="str">
        <f>MID($K$8,62,1)</f>
        <v>v</v>
      </c>
      <c r="BU10" s="55" t="str">
        <f>MID($K$8,63,1)</f>
        <v>i</v>
      </c>
      <c r="BV10" s="55" t="str">
        <f>MID($K$8,64,1)</f>
        <v>e</v>
      </c>
      <c r="BW10" s="55" t="str">
        <f>MID($K$8,65,1)</f>
        <v>r</v>
      </c>
      <c r="BX10" s="55" t="str">
        <f>MID($K$8,66,1)</f>
        <v>z</v>
      </c>
      <c r="BY10" s="55" t="str">
        <f>MID($K$8,67,1)</f>
        <v>i</v>
      </c>
      <c r="BZ10" s="55" t="str">
        <f>MID($K$8,68,1)</f>
        <v>g</v>
      </c>
      <c r="CA10" s="55" t="str">
        <f>MID($K$8,69,1)</f>
        <v>$</v>
      </c>
      <c r="CB10" s="55" t="str">
        <f>MID($K$8,70,1)</f>
        <v>P</v>
      </c>
      <c r="CC10" s="55" t="str">
        <f>MID($K$8,71,1)</f>
        <v>u</v>
      </c>
      <c r="CD10" s="55" t="str">
        <f>MID($K$8,72,1)</f>
        <v>n</v>
      </c>
      <c r="CE10" s="55" t="str">
        <f>MID($K$8,73,1)</f>
        <v>k</v>
      </c>
      <c r="CF10" s="55" t="str">
        <f>MID($K$8,74,1)</f>
        <v>t</v>
      </c>
      <c r="CG10" s="55" t="str">
        <f>MID($K$8,75,1)</f>
        <v>$</v>
      </c>
      <c r="CH10" s="55" t="str">
        <f>MID($K$8,76,1)</f>
        <v>f</v>
      </c>
      <c r="CI10" s="55" t="str">
        <f>MID($K$8,77,1)</f>
        <v>u</v>
      </c>
      <c r="CJ10" s="55" t="str">
        <f>MID($K$8,78,1)</f>
        <v>e</v>
      </c>
      <c r="CK10" s="55" t="str">
        <f>MID($K$8,79,1)</f>
        <v>n</v>
      </c>
      <c r="CL10" s="55" t="str">
        <f>MID($K$8,80,1)</f>
        <v>f</v>
      </c>
      <c r="CM10" s="55" t="str">
        <f>MID($K$8,81,1)</f>
        <v>u</v>
      </c>
      <c r="CN10" s="55" t="str">
        <f>MID($K$8,82,1)</f>
        <v>n</v>
      </c>
      <c r="CO10" s="55" t="str">
        <f>MID($K$8,83,1)</f>
        <v>d</v>
      </c>
      <c r="CP10" s="55" t="str">
        <f>MID($K$8,84,1)</f>
        <v>s</v>
      </c>
      <c r="CQ10" s="55" t="str">
        <f>MID($K$8,85,1)</f>
        <v>i</v>
      </c>
      <c r="CR10" s="55" t="str">
        <f>MID($K$8,86,1)</f>
        <v>e</v>
      </c>
      <c r="CS10" s="55" t="str">
        <f>MID($K$8,87,1)</f>
        <v>b</v>
      </c>
      <c r="CT10" s="55" t="str">
        <f>MID($K$8,88,1)</f>
        <v>z</v>
      </c>
      <c r="CU10" s="55" t="str">
        <f>MID($K$8,89,1)</f>
        <v>i</v>
      </c>
      <c r="CV10" s="55" t="str">
        <f>MID($K$8,90,1)</f>
        <v>g</v>
      </c>
      <c r="CW10" s="55" t="str">
        <f>MID($K$8,91,1)</f>
        <v/>
      </c>
      <c r="CX10" s="55" t="str">
        <f>MID($K$8,92,1)</f>
        <v/>
      </c>
      <c r="CY10" s="55" t="str">
        <f>MID($K$8,93,1)</f>
        <v/>
      </c>
      <c r="CZ10" s="55" t="str">
        <f>MID($K$8,94,1)</f>
        <v/>
      </c>
      <c r="DA10" s="55" t="str">
        <f>MID($K$8,95,1)</f>
        <v/>
      </c>
      <c r="DB10" s="55" t="str">
        <f>MID($K$8,96,1)</f>
        <v/>
      </c>
      <c r="DC10" s="55" t="str">
        <f>MID($K$8,97,1)</f>
        <v/>
      </c>
      <c r="DD10" s="55" t="str">
        <f>MID($K$8,98,1)</f>
        <v/>
      </c>
      <c r="DE10" s="55" t="str">
        <f>MID($K$8,99,1)</f>
        <v/>
      </c>
      <c r="DF10" s="55" t="str">
        <f>MID($K$8,100,1)</f>
        <v/>
      </c>
      <c r="DG10" s="55" t="str">
        <f>MID($K$8,101,1)</f>
        <v/>
      </c>
      <c r="DH10" s="55" t="str">
        <f>MID($K$8,102,1)</f>
        <v/>
      </c>
      <c r="DI10" s="55" t="str">
        <f>MID($K$8,103,1)</f>
        <v/>
      </c>
      <c r="DJ10" s="55" t="str">
        <f>MID($K$8,104,1)</f>
        <v/>
      </c>
      <c r="DK10" s="55" t="str">
        <f>MID($K$8,105,1)</f>
        <v/>
      </c>
      <c r="DL10" s="55" t="str">
        <f>MID($K$8,106,1)</f>
        <v/>
      </c>
      <c r="DM10" s="55" t="str">
        <f>MID($K$8,107,1)</f>
        <v/>
      </c>
      <c r="DN10" s="55" t="str">
        <f>MID($K$8,108,1)</f>
        <v/>
      </c>
      <c r="DO10" s="55" t="str">
        <f>MID($K$8,109,1)</f>
        <v/>
      </c>
      <c r="DP10" s="55" t="str">
        <f>MID($K$8,110,1)</f>
        <v/>
      </c>
      <c r="DQ10" s="55" t="str">
        <f>MID($K$8,111,1)</f>
        <v/>
      </c>
      <c r="DR10" s="55" t="str">
        <f>MID($K$8,112,1)</f>
        <v/>
      </c>
      <c r="DS10" s="55" t="str">
        <f>MID($K$8,113,1)</f>
        <v/>
      </c>
      <c r="DT10" s="55" t="str">
        <f>MID($K$8,114,1)</f>
        <v/>
      </c>
      <c r="DU10" s="55" t="str">
        <f>MID($K$8,115,1)</f>
        <v/>
      </c>
      <c r="DV10" s="55" t="str">
        <f>MID($K$8,116,1)</f>
        <v/>
      </c>
      <c r="DW10" s="55" t="str">
        <f>MID($K$8,117,1)</f>
        <v/>
      </c>
      <c r="DX10" s="55" t="str">
        <f>MID($K$8,118,1)</f>
        <v/>
      </c>
      <c r="DY10" s="55" t="str">
        <f>MID($K$8,119,1)</f>
        <v/>
      </c>
      <c r="DZ10" s="55" t="str">
        <f>MID($K$8,120,1)</f>
        <v/>
      </c>
      <c r="EA10" s="55" t="str">
        <f>MID($K$8,121,1)</f>
        <v/>
      </c>
      <c r="EB10" s="55" t="str">
        <f>MID($K$8,122,1)</f>
        <v/>
      </c>
      <c r="EC10" s="55" t="str">
        <f>MID($K$8,123,1)</f>
        <v/>
      </c>
      <c r="ED10" s="55" t="str">
        <f>MID($K$8,124,1)</f>
        <v/>
      </c>
      <c r="EE10" s="55" t="str">
        <f>MID($K$8,125,1)</f>
        <v/>
      </c>
      <c r="EF10" s="55" t="str">
        <f>MID($K$8,126,1)</f>
        <v/>
      </c>
      <c r="EG10" s="55" t="str">
        <f>MID($K$8,127,1)</f>
        <v/>
      </c>
      <c r="EH10" s="55" t="str">
        <f>MID($K$8,128,1)</f>
        <v/>
      </c>
      <c r="EI10" s="55" t="str">
        <f>MID($K$8,129,1)</f>
        <v/>
      </c>
      <c r="EJ10" s="55" t="str">
        <f>MID($K$8,130,1)</f>
        <v/>
      </c>
      <c r="EK10" s="55" t="str">
        <f>MID($K$8,131,1)</f>
        <v/>
      </c>
      <c r="EL10" s="55" t="str">
        <f>MID($K$8,132,1)</f>
        <v/>
      </c>
      <c r="EM10" s="55" t="str">
        <f>MID($K$8,133,1)</f>
        <v/>
      </c>
      <c r="EN10" s="55" t="str">
        <f>MID($K$8,134,1)</f>
        <v/>
      </c>
      <c r="EO10" s="55" t="str">
        <f>MID($K$8,135,1)</f>
        <v/>
      </c>
      <c r="EP10" s="55" t="str">
        <f>MID($K$8,136,1)</f>
        <v/>
      </c>
      <c r="EQ10" s="55" t="str">
        <f>MID($K$8,137,1)</f>
        <v/>
      </c>
      <c r="ER10" s="55" t="str">
        <f>MID($K$8,138,1)</f>
        <v/>
      </c>
      <c r="ES10" s="55" t="str">
        <f>MID($K$8,139,1)</f>
        <v/>
      </c>
      <c r="ET10" s="55" t="str">
        <f>MID($K$8,140,1)</f>
        <v/>
      </c>
      <c r="EU10" s="55" t="str">
        <f>MID($K$8,141,1)</f>
        <v/>
      </c>
      <c r="EV10" s="55" t="str">
        <f>MID($K$8,142,1)</f>
        <v/>
      </c>
      <c r="EW10" s="55" t="str">
        <f>MID($K$8,143,1)</f>
        <v/>
      </c>
      <c r="EX10" s="55" t="str">
        <f>MID($K$8,144,1)</f>
        <v/>
      </c>
      <c r="EY10" s="55" t="str">
        <f>MID($K$8,145,1)</f>
        <v/>
      </c>
      <c r="EZ10" s="55" t="str">
        <f>MID($K$8,146,1)</f>
        <v/>
      </c>
      <c r="FA10" s="55" t="str">
        <f>MID($K$8,147,1)</f>
        <v/>
      </c>
      <c r="FB10" s="55" t="str">
        <f>MID($K$8,148,1)</f>
        <v/>
      </c>
      <c r="FC10" s="55" t="str">
        <f>MID($K$8,149,1)</f>
        <v/>
      </c>
      <c r="FD10" s="55" t="str">
        <f>MID($K$8,150,1)</f>
        <v/>
      </c>
      <c r="FE10" s="55" t="str">
        <f>MID($K$8,151,1)</f>
        <v/>
      </c>
      <c r="FF10" s="55" t="str">
        <f>MID($K$8,152,1)</f>
        <v/>
      </c>
      <c r="FG10" s="55" t="str">
        <f>MID($K$8,153,1)</f>
        <v/>
      </c>
      <c r="FH10" s="55" t="str">
        <f>MID($K$8,154,1)</f>
        <v/>
      </c>
      <c r="FI10" s="55" t="str">
        <f>MID($K$8,155,1)</f>
        <v/>
      </c>
      <c r="FJ10" s="55" t="str">
        <f>MID($K$8,156,1)</f>
        <v/>
      </c>
      <c r="FK10" s="55" t="str">
        <f>MID($K$8,157,1)</f>
        <v/>
      </c>
      <c r="FL10" s="55" t="str">
        <f>MID($K$8,158,1)</f>
        <v/>
      </c>
      <c r="FM10" s="55" t="str">
        <f>MID($K$8,159,1)</f>
        <v/>
      </c>
      <c r="FN10" s="55" t="str">
        <f>MID($K$8,160,1)</f>
        <v/>
      </c>
      <c r="FO10" s="55" t="str">
        <f>MID($K$8,161,1)</f>
        <v/>
      </c>
      <c r="FP10" s="55" t="str">
        <f>MID($K$8,162,1)</f>
        <v/>
      </c>
      <c r="FQ10" s="55" t="str">
        <f>MID($K$8,163,1)</f>
        <v/>
      </c>
      <c r="FR10" s="55" t="str">
        <f>MID($K$8,164,1)</f>
        <v/>
      </c>
      <c r="FS10" s="55" t="str">
        <f>MID($K$8,165,1)</f>
        <v/>
      </c>
      <c r="FT10" s="55" t="str">
        <f>MID($K$8,166,1)</f>
        <v/>
      </c>
      <c r="FU10" s="55" t="str">
        <f>MID($K$8,167,1)</f>
        <v/>
      </c>
      <c r="FV10" s="55" t="str">
        <f>MID($K$8,168,1)</f>
        <v/>
      </c>
      <c r="FW10" s="55" t="str">
        <f>MID($K$8,169,1)</f>
        <v/>
      </c>
      <c r="FX10" s="55" t="str">
        <f>MID($K$8,170,1)</f>
        <v/>
      </c>
      <c r="FY10" s="55" t="str">
        <f>MID($K$8,171,1)</f>
        <v/>
      </c>
      <c r="FZ10" s="55" t="str">
        <f>MID($K$8,172,1)</f>
        <v/>
      </c>
      <c r="GA10" s="55" t="str">
        <f>MID($K$8,173,1)</f>
        <v/>
      </c>
      <c r="GB10" s="55" t="str">
        <f>MID($K$8,174,1)</f>
        <v/>
      </c>
      <c r="GC10" s="55" t="str">
        <f>MID($K$8,175,1)</f>
        <v/>
      </c>
      <c r="GD10" s="55" t="str">
        <f>MID($K$8,176,1)</f>
        <v/>
      </c>
      <c r="GE10" s="55" t="str">
        <f>MID($K$8,177,1)</f>
        <v/>
      </c>
      <c r="GF10" s="55" t="str">
        <f>MID($K$8,178,1)</f>
        <v/>
      </c>
      <c r="GG10" s="55" t="str">
        <f>MID($K$8,179,1)</f>
        <v/>
      </c>
      <c r="GH10" s="55" t="str">
        <f>MID($K$8,180,1)</f>
        <v/>
      </c>
      <c r="GI10" s="55" t="str">
        <f>MID($K$8,181,1)</f>
        <v/>
      </c>
      <c r="GJ10" s="55" t="str">
        <f>MID($K$8,182,1)</f>
        <v/>
      </c>
      <c r="GK10" s="55" t="str">
        <f>MID($K$8,183,1)</f>
        <v/>
      </c>
      <c r="GL10" s="55" t="str">
        <f>MID($K$8,184,1)</f>
        <v/>
      </c>
      <c r="GM10" s="55" t="str">
        <f>MID($K$8,185,1)</f>
        <v/>
      </c>
      <c r="GN10" s="55" t="str">
        <f>MID($K$8,186,1)</f>
        <v/>
      </c>
      <c r="GO10" s="55" t="str">
        <f>MID($K$8,187,1)</f>
        <v/>
      </c>
      <c r="GP10" s="55" t="str">
        <f>MID($K$8,188,1)</f>
        <v/>
      </c>
      <c r="GQ10" s="55" t="str">
        <f>MID($K$8,189,1)</f>
        <v/>
      </c>
      <c r="GR10" s="55" t="str">
        <f>MID($K$8,190,1)</f>
        <v/>
      </c>
      <c r="GS10" s="55" t="str">
        <f>MID($K$8,191,1)</f>
        <v/>
      </c>
      <c r="GT10" s="55" t="str">
        <f>MID($K$8,192,1)</f>
        <v/>
      </c>
      <c r="GU10" s="55" t="str">
        <f>MID($K$8,193,1)</f>
        <v/>
      </c>
      <c r="GV10" s="55" t="str">
        <f>MID($K$8,194,1)</f>
        <v/>
      </c>
      <c r="GW10" s="55" t="str">
        <f>MID($K$8,195,1)</f>
        <v/>
      </c>
      <c r="GX10" s="55" t="str">
        <f>MID($K$8,196,1)</f>
        <v/>
      </c>
      <c r="GY10" s="55" t="str">
        <f>MID($K$8,197,1)</f>
        <v/>
      </c>
      <c r="GZ10" s="55" t="str">
        <f>MID($K$8,198,1)</f>
        <v/>
      </c>
      <c r="HA10" s="55" t="str">
        <f>MID($K$8,199,1)</f>
        <v/>
      </c>
      <c r="HB10" s="55" t="str">
        <f>MID($K$8,200,1)</f>
        <v/>
      </c>
      <c r="HC10" s="55" t="str">
        <f>MID($K$8,201,1)</f>
        <v/>
      </c>
      <c r="HD10" s="55" t="str">
        <f>MID($K$8,202,1)</f>
        <v/>
      </c>
      <c r="HE10" s="55" t="str">
        <f>MID($K$8,203,1)</f>
        <v/>
      </c>
      <c r="HF10" s="55" t="str">
        <f>MID($K$8,204,1)</f>
        <v/>
      </c>
      <c r="HG10" s="55" t="str">
        <f>MID($K$8,205,1)</f>
        <v/>
      </c>
      <c r="HH10" s="55" t="str">
        <f>MID($K$8,206,1)</f>
        <v/>
      </c>
      <c r="HI10" s="55" t="str">
        <f>MID($K$8,207,1)</f>
        <v/>
      </c>
      <c r="HJ10" s="55" t="str">
        <f>MID($K$8,208,1)</f>
        <v/>
      </c>
      <c r="HK10" s="55" t="str">
        <f>MID($K$8,209,1)</f>
        <v/>
      </c>
      <c r="HL10" s="55" t="str">
        <f>MID($K$8,210,1)</f>
        <v/>
      </c>
      <c r="HM10" s="55" t="str">
        <f>MID($K$8,211,1)</f>
        <v/>
      </c>
      <c r="HN10" s="55" t="str">
        <f>MID($K$8,212,1)</f>
        <v/>
      </c>
      <c r="HO10" s="55" t="str">
        <f>MID($K$8,213,1)</f>
        <v/>
      </c>
      <c r="HP10" s="55" t="str">
        <f>MID($K$8,214,1)</f>
        <v/>
      </c>
      <c r="HQ10" s="55" t="str">
        <f>MID($K$8,215,1)</f>
        <v/>
      </c>
      <c r="HR10" s="55" t="str">
        <f>MID($K$8,216,1)</f>
        <v/>
      </c>
      <c r="HS10" s="55" t="str">
        <f>MID($K$8,217,1)</f>
        <v/>
      </c>
      <c r="HT10" s="55" t="str">
        <f>MID($K$8,218,1)</f>
        <v/>
      </c>
      <c r="HU10" s="55" t="str">
        <f>MID($K$8,219,1)</f>
        <v/>
      </c>
      <c r="HV10" s="55" t="str">
        <f>MID($K$8,220,1)</f>
        <v/>
      </c>
      <c r="HW10" s="55" t="str">
        <f>MID($K$8,221,1)</f>
        <v/>
      </c>
      <c r="HX10" s="55" t="str">
        <f>MID($K$8,222,1)</f>
        <v/>
      </c>
      <c r="HY10" s="55" t="str">
        <f>MID($K$8,223,1)</f>
        <v/>
      </c>
      <c r="HZ10" s="55" t="str">
        <f>MID($K$8,224,1)</f>
        <v/>
      </c>
      <c r="IA10" s="55" t="str">
        <f>MID($K$8,225,1)</f>
        <v/>
      </c>
      <c r="IB10" s="55" t="str">
        <f>MID($K$8,226,1)</f>
        <v/>
      </c>
      <c r="IC10" s="55" t="str">
        <f>MID($K$8,227,1)</f>
        <v/>
      </c>
      <c r="ID10" s="55" t="str">
        <f>MID($K$8,228,1)</f>
        <v/>
      </c>
      <c r="IE10" s="55" t="str">
        <f>MID($K$8,229,1)</f>
        <v/>
      </c>
      <c r="IF10" s="55" t="str">
        <f>MID($K$8,230,1)</f>
        <v/>
      </c>
      <c r="IG10" s="55" t="str">
        <f>MID($K$8,231,1)</f>
        <v/>
      </c>
      <c r="IH10" s="55" t="str">
        <f>MID($K$8,232,1)</f>
        <v/>
      </c>
      <c r="II10" s="55" t="str">
        <f>MID($K$8,233,1)</f>
        <v/>
      </c>
      <c r="IJ10" s="55" t="str">
        <f>MID($K$8,234,1)</f>
        <v/>
      </c>
      <c r="IK10" s="55" t="str">
        <f>MID($K$8,235,1)</f>
        <v/>
      </c>
      <c r="IL10" s="55" t="str">
        <f>MID($K$8,236,1)</f>
        <v/>
      </c>
      <c r="IM10" s="55" t="str">
        <f>MID($K$8,237,1)</f>
        <v/>
      </c>
      <c r="IN10" s="55" t="str">
        <f>MID($K$8,238,1)</f>
        <v/>
      </c>
      <c r="IO10" s="55" t="str">
        <f>MID($K$8,239,1)</f>
        <v/>
      </c>
      <c r="IP10" s="55" t="str">
        <f>MID($K$8,240,1)</f>
        <v/>
      </c>
      <c r="IQ10" s="55" t="str">
        <f>MID($K$8,241,1)</f>
        <v/>
      </c>
      <c r="IR10" s="55" t="str">
        <f>MID($K$8,242,1)</f>
        <v/>
      </c>
      <c r="IS10" s="55" t="str">
        <f>MID($K$8,243,1)</f>
        <v/>
      </c>
      <c r="IT10" s="55" t="str">
        <f>MID($K$8,244,1)</f>
        <v/>
      </c>
      <c r="IU10" s="55" t="str">
        <f>MID($K$8,245,1)</f>
        <v/>
      </c>
      <c r="IV10" s="55" t="str">
        <f>MID($K$8,246,1)</f>
        <v/>
      </c>
      <c r="IW10" s="55" t="str">
        <f>MID($K$8,247,1)</f>
        <v/>
      </c>
      <c r="IX10" s="55" t="str">
        <f>MID($K$8,248,1)</f>
        <v/>
      </c>
      <c r="IY10" s="55" t="str">
        <f>MID($K$8,249,1)</f>
        <v/>
      </c>
      <c r="IZ10" s="55" t="str">
        <f>MID($K$8,250,1)</f>
        <v/>
      </c>
      <c r="JA10" s="55" t="str">
        <f>MID($K$8,251,1)</f>
        <v/>
      </c>
      <c r="JB10" s="55" t="str">
        <f>MID($K$8,252,1)</f>
        <v/>
      </c>
      <c r="JC10" s="55" t="str">
        <f>MID($K$8,253,1)</f>
        <v/>
      </c>
      <c r="JD10" s="55" t="str">
        <f>MID($K$8,254,1)</f>
        <v/>
      </c>
      <c r="JE10" s="55" t="str">
        <f>MID($K$8,255,1)</f>
        <v/>
      </c>
      <c r="JF10" s="55" t="str">
        <f>MID($K$8,256,1)</f>
        <v/>
      </c>
      <c r="JG10" s="55" t="str">
        <f>MID($K$8,257,1)</f>
        <v/>
      </c>
      <c r="JH10" s="55" t="str">
        <f>MID($K$8,258,1)</f>
        <v/>
      </c>
      <c r="JI10" s="55" t="str">
        <f>MID($K$8,259,1)</f>
        <v/>
      </c>
      <c r="JJ10" s="55" t="str">
        <f>MID($K$8,260,1)</f>
        <v/>
      </c>
      <c r="JK10" s="55" t="str">
        <f>MID($K$8,261,1)</f>
        <v/>
      </c>
      <c r="JL10" s="55" t="str">
        <f>MID($K$8,262,1)</f>
        <v/>
      </c>
      <c r="JM10" s="55" t="str">
        <f>MID($K$8,263,1)</f>
        <v/>
      </c>
      <c r="JN10" s="55" t="str">
        <f>MID($K$8,264,1)</f>
        <v/>
      </c>
      <c r="JO10" s="55" t="str">
        <f>MID($K$8,265,1)</f>
        <v/>
      </c>
      <c r="JP10" s="55" t="str">
        <f>MID($K$8,266,1)</f>
        <v/>
      </c>
      <c r="JQ10" s="55" t="str">
        <f>MID($K$8,267,1)</f>
        <v/>
      </c>
      <c r="JR10" s="55" t="str">
        <f>MID($K$8,268,1)</f>
        <v/>
      </c>
      <c r="JS10" s="55" t="str">
        <f>MID($K$8,269,1)</f>
        <v/>
      </c>
      <c r="JT10" s="55" t="str">
        <f>MID($K$8,270,1)</f>
        <v/>
      </c>
      <c r="JU10" s="55" t="str">
        <f>MID($K$8,271,1)</f>
        <v/>
      </c>
      <c r="JV10" s="55" t="str">
        <f>MID($K$8,272,1)</f>
        <v/>
      </c>
      <c r="JW10" s="55" t="str">
        <f>MID($K$8,273,1)</f>
        <v/>
      </c>
      <c r="JX10" s="55" t="str">
        <f>MID($K$8,274,1)</f>
        <v/>
      </c>
      <c r="JY10" s="55" t="str">
        <f>MID($K$8,275,1)</f>
        <v/>
      </c>
      <c r="JZ10" s="55" t="str">
        <f>MID($K$8,276,1)</f>
        <v/>
      </c>
      <c r="KA10" s="55" t="str">
        <f>MID($K$8,277,1)</f>
        <v/>
      </c>
      <c r="KB10" s="55" t="str">
        <f>MID($K$8,278,1)</f>
        <v/>
      </c>
      <c r="KC10" s="55" t="str">
        <f>MID($K$8,279,1)</f>
        <v/>
      </c>
      <c r="KD10" s="55" t="str">
        <f>MID($K$8,280,1)</f>
        <v/>
      </c>
      <c r="KE10" s="55" t="str">
        <f>MID($K$8,281,1)</f>
        <v/>
      </c>
      <c r="KF10" s="55" t="str">
        <f>MID($K$8,282,1)</f>
        <v/>
      </c>
      <c r="KG10" s="55" t="str">
        <f>MID($K$8,283,1)</f>
        <v/>
      </c>
      <c r="KH10" s="55" t="str">
        <f>MID($K$8,284,1)</f>
        <v/>
      </c>
      <c r="KI10" s="55" t="str">
        <f>MID($K$8,285,1)</f>
        <v/>
      </c>
      <c r="KJ10" s="55" t="str">
        <f>MID($K$8,286,1)</f>
        <v/>
      </c>
      <c r="KK10" s="55" t="str">
        <f>MID($K$8,287,1)</f>
        <v/>
      </c>
      <c r="KL10" s="55" t="str">
        <f>MID($K$8,288,1)</f>
        <v/>
      </c>
      <c r="KM10" s="55" t="str">
        <f>MID($K$8,289,1)</f>
        <v/>
      </c>
      <c r="KN10" s="55" t="str">
        <f>MID($K$8,290,1)</f>
        <v/>
      </c>
      <c r="KO10" s="55" t="str">
        <f>MID($K$8,291,1)</f>
        <v/>
      </c>
      <c r="KP10" s="55" t="str">
        <f>MID($K$8,292,1)</f>
        <v/>
      </c>
      <c r="KQ10" s="55" t="str">
        <f>MID($K$8,293,1)</f>
        <v/>
      </c>
      <c r="KR10" s="55" t="str">
        <f>MID($K$8,294,1)</f>
        <v/>
      </c>
      <c r="KS10" s="55" t="str">
        <f>MID($K$8,295,1)</f>
        <v/>
      </c>
      <c r="KT10" s="55" t="str">
        <f>MID($K$8,296,1)</f>
        <v/>
      </c>
      <c r="KU10" s="55" t="str">
        <f>MID($K$8,297,1)</f>
        <v/>
      </c>
      <c r="KV10" s="55" t="str">
        <f>MID($K$8,298,1)</f>
        <v/>
      </c>
      <c r="KW10" s="55" t="str">
        <f>MID($K$8,299,1)</f>
        <v/>
      </c>
      <c r="KX10" s="55" t="str">
        <f>MID($K$8,300,1)</f>
        <v/>
      </c>
    </row>
    <row r="11" spans="4:310" x14ac:dyDescent="0.55000000000000004">
      <c r="D11" s="3"/>
      <c r="E11" s="3"/>
      <c r="F11" s="3"/>
      <c r="G11" s="46"/>
      <c r="H11" s="47" t="s">
        <v>6</v>
      </c>
      <c r="I11" s="56" t="s">
        <v>37</v>
      </c>
      <c r="K11" s="57" t="str">
        <f t="shared" ref="K11:K47" si="104">IF($K$10=H11,I11,"")</f>
        <v/>
      </c>
      <c r="L11" s="57" t="str">
        <f>IF($L$10=H11,I11,"")</f>
        <v/>
      </c>
      <c r="M11" s="57" t="str">
        <f>IF($M$10=H11,I11,"")</f>
        <v/>
      </c>
      <c r="N11" s="57" t="str">
        <f>IF($N$10=H11,I11,"")</f>
        <v/>
      </c>
      <c r="O11" s="57" t="str">
        <f>IF($O$10=H11,I11,"")</f>
        <v/>
      </c>
      <c r="P11" s="57" t="str">
        <f>IF($P$10=H11,I11,"")</f>
        <v/>
      </c>
      <c r="Q11" s="57" t="str">
        <f>IF($Q$10=H11,I11,"")</f>
        <v/>
      </c>
      <c r="R11" s="57" t="str">
        <f>IF($R$10=H11,I11,"")</f>
        <v/>
      </c>
      <c r="S11" s="57" t="str">
        <f>IF($S$10=H11,I11,"")</f>
        <v/>
      </c>
      <c r="T11" s="57" t="str">
        <f>IF($T$10=H11,I11,"")</f>
        <v>DL$$$</v>
      </c>
      <c r="U11" s="57" t="str">
        <f>IF($U$10=H11,I11,"")</f>
        <v/>
      </c>
      <c r="V11" s="57" t="str">
        <f>IF($V$10=H11,I11,"")</f>
        <v/>
      </c>
      <c r="W11" s="57" t="str">
        <f>IF($W$10=H11,I11,"")</f>
        <v/>
      </c>
      <c r="X11" s="57" t="str">
        <f>IF($X$10=H11,I11,"")</f>
        <v/>
      </c>
      <c r="Y11" s="57" t="str">
        <f>IF($Y$10=H11,I11,"")</f>
        <v/>
      </c>
      <c r="Z11" s="57" t="str">
        <f>IF($Z$10=H11,I11,"")</f>
        <v/>
      </c>
      <c r="AA11" s="57" t="str">
        <f>IF($AA$10=H11,I11,"")</f>
        <v/>
      </c>
      <c r="AB11" s="57" t="str">
        <f>IF($AB$10=H11,I11,"")</f>
        <v/>
      </c>
      <c r="AC11" s="57" t="str">
        <f>IF($AC$10=H11,I11,"")</f>
        <v/>
      </c>
      <c r="AD11" s="57" t="str">
        <f>IF($AD$10=H11,I11,"")</f>
        <v/>
      </c>
      <c r="AE11" s="58" t="str">
        <f>IF($AE$10=H11,I11,"")</f>
        <v/>
      </c>
      <c r="AF11" s="58" t="str">
        <f>IF($AF$10=H11,I11,"")</f>
        <v/>
      </c>
      <c r="AG11" s="58" t="str">
        <f>IF($AG$10=H11,I11,"")</f>
        <v/>
      </c>
      <c r="AH11" s="58" t="str">
        <f>IF($AH$10=H11,I11,"")</f>
        <v/>
      </c>
      <c r="AI11" s="58" t="str">
        <f>IF($AI$10=H11,I11,"")</f>
        <v/>
      </c>
      <c r="AJ11" s="58" t="str">
        <f>IF($AJ$10=H11,I11,"")</f>
        <v/>
      </c>
      <c r="AK11" s="58" t="str">
        <f>IF($AK$10=H11,I11,"")</f>
        <v/>
      </c>
      <c r="AL11" s="58" t="str">
        <f>IF($AL$10=H11,I11,"")</f>
        <v/>
      </c>
      <c r="AM11" s="58" t="str">
        <f>IF($AM$10=H11,I11,"")</f>
        <v/>
      </c>
      <c r="AN11" s="58" t="str">
        <f>IF($AN$10=H11,I11,"")</f>
        <v/>
      </c>
      <c r="AO11" s="58" t="str">
        <f>IF($AO$10=H11,I11,"")</f>
        <v/>
      </c>
      <c r="AP11" s="58" t="str">
        <f>IF($AP$10=H11,I11,"")</f>
        <v/>
      </c>
      <c r="AQ11" s="58" t="str">
        <f>IF($AQ$10=H11,I11,"")</f>
        <v/>
      </c>
      <c r="AR11" s="58" t="str">
        <f>IF($AR$10=H11,I11,"")</f>
        <v/>
      </c>
      <c r="AS11" s="58" t="str">
        <f>IF($AS$10=H11,I11,"")</f>
        <v/>
      </c>
      <c r="AT11" s="58" t="str">
        <f>IF($AT$10=H11,I11,"")</f>
        <v/>
      </c>
      <c r="AU11" s="58" t="str">
        <f>IF($AU$10=H11,I11,"")</f>
        <v/>
      </c>
      <c r="AV11" s="58" t="str">
        <f>IF($AV$10=H11,I11,"")</f>
        <v/>
      </c>
      <c r="AW11" s="58" t="str">
        <f>IF($AW$10=H11,I11,"")</f>
        <v/>
      </c>
      <c r="AX11" s="58" t="str">
        <f>IF($AX$10=H11,I11,"")</f>
        <v/>
      </c>
      <c r="AY11" s="58" t="str">
        <f>IF($AY$10=H11,I11,"")</f>
        <v/>
      </c>
      <c r="AZ11" s="58" t="str">
        <f>IF($AZ$10=H11,I11,"")</f>
        <v/>
      </c>
      <c r="BA11" s="58" t="str">
        <f>IF($BA$10=H11,I11,"")</f>
        <v/>
      </c>
      <c r="BB11" s="58" t="str">
        <f>IF($BB$10=H11,I11,"")</f>
        <v/>
      </c>
      <c r="BC11" s="58" t="str">
        <f>IF($BC$10=H11,I11,"")</f>
        <v/>
      </c>
      <c r="BD11" s="58" t="str">
        <f>IF($BD$10=H11,I11,"")</f>
        <v/>
      </c>
      <c r="BE11" s="58" t="str">
        <f>IF($BE$10=H11,I11,"")</f>
        <v/>
      </c>
      <c r="BF11" s="58" t="str">
        <f>IF($BF$10=H11,I11,"")</f>
        <v/>
      </c>
      <c r="BG11" s="58" t="str">
        <f>IF($BG$10=H11,I11,"")</f>
        <v/>
      </c>
      <c r="BH11" s="58" t="str">
        <f>IF($BH$10=H11,I11,"")</f>
        <v/>
      </c>
      <c r="BI11" s="58" t="str">
        <f>IF($BI$10=H11,I11,"")</f>
        <v/>
      </c>
      <c r="BJ11" s="58" t="str">
        <f>IF($BJ$10=H11,I11,"")</f>
        <v/>
      </c>
      <c r="BK11" s="58" t="str">
        <f>IF($BK$10=H11,I11,"")</f>
        <v/>
      </c>
      <c r="BL11" s="58" t="str">
        <f>IF($BL$10=H11,I11,"")</f>
        <v/>
      </c>
      <c r="BM11" s="58" t="str">
        <f>IF($BM$10=H11,I11,"")</f>
        <v/>
      </c>
      <c r="BN11" s="58" t="str">
        <f>IF($BN$10=H11,I11,"")</f>
        <v/>
      </c>
      <c r="BO11" s="58" t="str">
        <f>IF($BO$10=H11,I11,"")</f>
        <v/>
      </c>
      <c r="BP11" s="58" t="str">
        <f>IF($BP$10=H11,I11,"")</f>
        <v/>
      </c>
      <c r="BQ11" s="58" t="str">
        <f>IF($BQ$10=H11,I11,"")</f>
        <v/>
      </c>
      <c r="BR11" s="58" t="str">
        <f>IF($BR$10=H11,I11,"")</f>
        <v/>
      </c>
      <c r="BS11" s="58" t="str">
        <f>IF($BS$10=H11,I11,"")</f>
        <v/>
      </c>
      <c r="BT11" s="58" t="str">
        <f>IF($BT$10=H11,I11,"")</f>
        <v/>
      </c>
      <c r="BU11" s="58" t="str">
        <f>IF($BU$10=H11,I11,"")</f>
        <v/>
      </c>
      <c r="BV11" s="58" t="str">
        <f>IF($BV$10=H11,I11,"")</f>
        <v/>
      </c>
      <c r="BW11" s="58" t="str">
        <f>IF($BW$10=H11,I11,"")</f>
        <v/>
      </c>
      <c r="BX11" s="58" t="str">
        <f>IF($BX$10=H11,I11,"")</f>
        <v/>
      </c>
      <c r="BY11" s="58" t="str">
        <f>IF($BY$10=H11,I11,"")</f>
        <v/>
      </c>
      <c r="BZ11" s="58" t="str">
        <f>IF($BZ$10=H11,I11,"")</f>
        <v>DL$$$</v>
      </c>
      <c r="CA11" s="58" t="str">
        <f>IF($CA$10=H11,I11,"")</f>
        <v/>
      </c>
      <c r="CB11" s="58" t="str">
        <f>IF($CB$10=H11,I11,"")</f>
        <v/>
      </c>
      <c r="CC11" s="58" t="str">
        <f>IF($CC$10=H11,I11,"")</f>
        <v/>
      </c>
      <c r="CD11" s="58" t="str">
        <f>IF($CD$10=H11,I11,"")</f>
        <v/>
      </c>
      <c r="CE11" s="58" t="str">
        <f>IF($CE$10=H11,I11,"")</f>
        <v/>
      </c>
      <c r="CF11" s="58" t="str">
        <f>IF($CF$10=H11,I11,"")</f>
        <v/>
      </c>
      <c r="CG11" s="58" t="str">
        <f>IF($CG$10=H11,I11,"")</f>
        <v/>
      </c>
      <c r="CH11" s="58" t="str">
        <f>IF($CH$10=H11,I11,"")</f>
        <v/>
      </c>
      <c r="CI11" s="58" t="str">
        <f>IF($CI$10=H11,I11,"")</f>
        <v/>
      </c>
      <c r="CJ11" s="58" t="str">
        <f>IF($CJ$10=H11,I11,"")</f>
        <v/>
      </c>
      <c r="CK11" s="58" t="str">
        <f>IF($CK$10=H11,I11,"")</f>
        <v/>
      </c>
      <c r="CL11" s="58" t="str">
        <f>IF($CL$10=H11,I11,"")</f>
        <v/>
      </c>
      <c r="CM11" s="58" t="str">
        <f>IF($CM$10=H11,I11,"")</f>
        <v/>
      </c>
      <c r="CN11" s="58" t="str">
        <f>IF($CN$10=H11,I11,"")</f>
        <v/>
      </c>
      <c r="CO11" s="58" t="str">
        <f>IF($CO$10=H11,I11,"")</f>
        <v/>
      </c>
      <c r="CP11" s="58" t="str">
        <f>IF($CP$10=H11,I11,"")</f>
        <v/>
      </c>
      <c r="CQ11" s="58" t="str">
        <f>IF($CQ$10=H11,I11,"")</f>
        <v/>
      </c>
      <c r="CR11" s="58" t="str">
        <f>IF($CR$10=H11,I11,"")</f>
        <v/>
      </c>
      <c r="CS11" s="58" t="str">
        <f>IF($CS$10=H11,I11,"")</f>
        <v/>
      </c>
      <c r="CT11" s="58" t="str">
        <f>IF($CT$10=H11,I11,"")</f>
        <v/>
      </c>
      <c r="CU11" s="58" t="str">
        <f>IF($CU$10=H11,I11,"")</f>
        <v/>
      </c>
      <c r="CV11" s="58" t="str">
        <f>IF($CV$10=H11,I11,"")</f>
        <v>DL$$$</v>
      </c>
      <c r="CW11" s="58" t="str">
        <f>IF($CW$10=H11,I11,"")</f>
        <v/>
      </c>
      <c r="CX11" s="58" t="str">
        <f>IF($CX$10=H11,I11,"")</f>
        <v/>
      </c>
      <c r="CY11" s="58" t="str">
        <f>IF($CY$10=H11,I11,"")</f>
        <v/>
      </c>
      <c r="CZ11" s="58" t="str">
        <f>IF($CZ$10=H11,I11,"")</f>
        <v/>
      </c>
      <c r="DA11" s="58" t="str">
        <f>IF($DA$10=H11,I11,"")</f>
        <v/>
      </c>
      <c r="DB11" s="58" t="str">
        <f>IF($DB$10=H11,I11,"")</f>
        <v/>
      </c>
      <c r="DC11" s="58" t="str">
        <f>IF($DC$10=H11,I11,"")</f>
        <v/>
      </c>
      <c r="DD11" s="58" t="str">
        <f>IF($DD$10=H11,I11,"")</f>
        <v/>
      </c>
      <c r="DE11" s="58" t="str">
        <f>IF($DE$10=H11,I11,"")</f>
        <v/>
      </c>
      <c r="DF11" s="58" t="str">
        <f>IF($DF$10=H11,I11,"")</f>
        <v/>
      </c>
      <c r="DG11" s="58" t="str">
        <f>IF($DG$10=H11,I11,"")</f>
        <v/>
      </c>
      <c r="DH11" s="58" t="str">
        <f>IF($DH$10=H11,I11,"")</f>
        <v/>
      </c>
      <c r="DI11" s="58" t="str">
        <f>IF($DI$10=H11,I11,"")</f>
        <v/>
      </c>
      <c r="DJ11" s="58" t="str">
        <f>IF($DJ$10=H11,I11,"")</f>
        <v/>
      </c>
      <c r="DK11" s="58" t="str">
        <f>IF($DK$10=H11,I11,"")</f>
        <v/>
      </c>
      <c r="DL11" s="58" t="str">
        <f>IF($DL$10=H11,I11,"")</f>
        <v/>
      </c>
      <c r="DM11" s="58" t="str">
        <f>IF($DM$10=H11,I11,"")</f>
        <v/>
      </c>
      <c r="DN11" s="58" t="str">
        <f>IF($DN$10=H11,I11,"")</f>
        <v/>
      </c>
      <c r="DO11" s="58" t="str">
        <f>IF($DO$10=H11,I11,"")</f>
        <v/>
      </c>
      <c r="DP11" s="58" t="str">
        <f>IF($DP$10=H11,I11,"")</f>
        <v/>
      </c>
      <c r="DQ11" s="58" t="str">
        <f>IF($DQ$10=H11,I11,"")</f>
        <v/>
      </c>
      <c r="DR11" s="58" t="str">
        <f>IF($DR$10=H11,I11,"")</f>
        <v/>
      </c>
      <c r="DS11" s="58" t="str">
        <f>IF($DS$10=H11,I11,"")</f>
        <v/>
      </c>
      <c r="DT11" s="58" t="str">
        <f>IF($DT$10=H11,I11,"")</f>
        <v/>
      </c>
      <c r="DU11" s="58" t="str">
        <f>IF($DU$10=H11,I11,"")</f>
        <v/>
      </c>
      <c r="DV11" s="58" t="str">
        <f>IF($DV$10=H11,I11,"")</f>
        <v/>
      </c>
      <c r="DW11" s="58" t="str">
        <f>IF($DW$10=H11,I11,"")</f>
        <v/>
      </c>
      <c r="DX11" s="58" t="str">
        <f>IF($DX$10=H11,I11,"")</f>
        <v/>
      </c>
      <c r="DY11" s="58" t="str">
        <f>IF($DY$10=H11,I11,"")</f>
        <v/>
      </c>
      <c r="DZ11" s="58" t="str">
        <f>IF($DZ$10=H11,I11,"")</f>
        <v/>
      </c>
      <c r="EA11" s="58" t="str">
        <f>IF($EA$10=H11,I11,"")</f>
        <v/>
      </c>
      <c r="EB11" s="58" t="str">
        <f>IF($EB$10=H11,I11,"")</f>
        <v/>
      </c>
      <c r="EC11" s="58" t="str">
        <f>IF($EC$10=H11,I11,"")</f>
        <v/>
      </c>
      <c r="ED11" s="58" t="str">
        <f>IF($ED$10=H11,I11,"")</f>
        <v/>
      </c>
      <c r="EE11" s="58" t="str">
        <f>IF($EE$10=H11,I11,"")</f>
        <v/>
      </c>
      <c r="EF11" s="58" t="str">
        <f>IF($EF$10=H11,I11,"")</f>
        <v/>
      </c>
      <c r="EG11" s="58" t="str">
        <f>IF($EG$10=H11,I11,"")</f>
        <v/>
      </c>
      <c r="EH11" s="58" t="str">
        <f>IF($EH$10=H11,I11,"")</f>
        <v/>
      </c>
      <c r="EI11" s="58" t="str">
        <f>IF($EI$10=H11,I11,"")</f>
        <v/>
      </c>
      <c r="EJ11" s="58" t="str">
        <f>IF($EJ$10=H11,I11,"")</f>
        <v/>
      </c>
      <c r="EK11" s="58" t="str">
        <f>IF($EK$10=H11,I11,"")</f>
        <v/>
      </c>
      <c r="EL11" s="58" t="str">
        <f>IF($EL$10=H11,I11,"")</f>
        <v/>
      </c>
      <c r="EM11" s="58" t="str">
        <f>IF($EM$10=H11,I11,"")</f>
        <v/>
      </c>
      <c r="EN11" s="58" t="str">
        <f>IF($EN$10=H11,I11,"")</f>
        <v/>
      </c>
      <c r="EO11" s="58" t="str">
        <f>IF($EO$10=H11,I11,"")</f>
        <v/>
      </c>
      <c r="EP11" s="58" t="str">
        <f>IF($EP$10=H11,I11,"")</f>
        <v/>
      </c>
      <c r="EQ11" s="58" t="str">
        <f>IF($EQ$10=H11,I11,"")</f>
        <v/>
      </c>
      <c r="ER11" s="58" t="str">
        <f>IF($ER$10=H11,I11,"")</f>
        <v/>
      </c>
      <c r="ES11" s="58" t="str">
        <f>IF($ES$10=H11,I11,"")</f>
        <v/>
      </c>
      <c r="ET11" s="58" t="str">
        <f>IF($ET$10=H11,I11,"")</f>
        <v/>
      </c>
      <c r="EU11" s="58" t="str">
        <f>IF($EU$10=H11,I11,"")</f>
        <v/>
      </c>
      <c r="EV11" s="58" t="str">
        <f>IF($EV$10=H11,I11,"")</f>
        <v/>
      </c>
      <c r="EW11" s="58" t="str">
        <f>IF($EW$10=H11,I11,"")</f>
        <v/>
      </c>
      <c r="EX11" s="58" t="str">
        <f>IF($EX$10=H11,I11,"")</f>
        <v/>
      </c>
      <c r="EY11" s="58" t="str">
        <f>IF($EY$10=H11,I11,"")</f>
        <v/>
      </c>
      <c r="EZ11" s="58" t="str">
        <f>IF($EZ$10=H11,I11,"")</f>
        <v/>
      </c>
      <c r="FA11" s="58" t="str">
        <f>IF($FA$10=H11,I11,"")</f>
        <v/>
      </c>
      <c r="FB11" s="58" t="str">
        <f>IF($FB$10=H11,I11,"")</f>
        <v/>
      </c>
      <c r="FC11" s="58" t="str">
        <f>IF($FC$10=H11,I11,"")</f>
        <v/>
      </c>
      <c r="FD11" s="58" t="str">
        <f>IF($FD$10=H11,I11,"")</f>
        <v/>
      </c>
      <c r="FE11" s="58" t="str">
        <f>IF($FE$10=H11,I11,"")</f>
        <v/>
      </c>
      <c r="FF11" s="58" t="str">
        <f>IF($FF$10=H11,I11,"")</f>
        <v/>
      </c>
      <c r="FG11" s="58" t="str">
        <f>IF($FG$10=H11,I11,"")</f>
        <v/>
      </c>
      <c r="FH11" s="58" t="str">
        <f>IF($FH$10=H11,I11,"")</f>
        <v/>
      </c>
      <c r="FI11" s="58" t="str">
        <f>IF($FI$10=H11,I11,"")</f>
        <v/>
      </c>
      <c r="FJ11" s="58" t="str">
        <f>IF($FJ$10=H11,I11,"")</f>
        <v/>
      </c>
      <c r="FK11" s="58" t="str">
        <f>IF($FK$10=H11,I11,"")</f>
        <v/>
      </c>
      <c r="FL11" s="58" t="str">
        <f>IF($FL$10=H11,I11,"")</f>
        <v/>
      </c>
      <c r="FM11" s="58" t="str">
        <f>IF($FM$10=H11,I11,"")</f>
        <v/>
      </c>
      <c r="FN11" s="58" t="str">
        <f>IF($FN$10=H11,I11,"")</f>
        <v/>
      </c>
      <c r="FO11" s="58" t="str">
        <f>IF($FO$10=H11,I11,"")</f>
        <v/>
      </c>
      <c r="FP11" s="58" t="str">
        <f>IF($FP$10=H11,I11,"")</f>
        <v/>
      </c>
      <c r="FQ11" s="58" t="str">
        <f>IF($FQ$10=H11,I11,"")</f>
        <v/>
      </c>
      <c r="FR11" s="58" t="str">
        <f>IF($FR$10=H11,I11,"")</f>
        <v/>
      </c>
      <c r="FS11" s="58" t="str">
        <f>IF($FS$10=H11,I11,"")</f>
        <v/>
      </c>
      <c r="FT11" s="58" t="str">
        <f>IF($FT$10=H11,I11,"")</f>
        <v/>
      </c>
      <c r="FU11" s="58" t="str">
        <f>IF($FU$10=H11,I11,"")</f>
        <v/>
      </c>
      <c r="FV11" s="58" t="str">
        <f>IF($FV$10=H11,I11,"")</f>
        <v/>
      </c>
      <c r="FW11" s="58" t="str">
        <f>IF($FW$10=H11,I11,"")</f>
        <v/>
      </c>
      <c r="FX11" s="58" t="str">
        <f>IF($FX$10=H11,I11,"")</f>
        <v/>
      </c>
      <c r="FY11" s="58" t="str">
        <f>IF($FY$10=H11,I11,"")</f>
        <v/>
      </c>
      <c r="FZ11" s="58" t="str">
        <f>IF($FZ$10=H11,I11,"")</f>
        <v/>
      </c>
      <c r="GA11" s="58" t="str">
        <f>IF($GA$10=H11,I11,"")</f>
        <v/>
      </c>
      <c r="GB11" s="58" t="str">
        <f>IF($GB$10=H11,I11,"")</f>
        <v/>
      </c>
      <c r="GC11" s="58" t="str">
        <f>IF($GC$10=H11,I11,"")</f>
        <v/>
      </c>
      <c r="GD11" s="58" t="str">
        <f>IF($GD$10=H11,I11,"")</f>
        <v/>
      </c>
      <c r="GE11" s="58" t="str">
        <f>IF($GE$10=H11,I11,"")</f>
        <v/>
      </c>
      <c r="GF11" s="58" t="str">
        <f>IF($GF$10=H11,I11,"")</f>
        <v/>
      </c>
      <c r="GG11" s="58" t="str">
        <f>IF($GG$10=H11,I11,"")</f>
        <v/>
      </c>
      <c r="GH11" s="58" t="str">
        <f>IF($GH$10=H11,I11,"")</f>
        <v/>
      </c>
      <c r="GI11" s="58" t="str">
        <f>IF($GI$10=H11,I11,"")</f>
        <v/>
      </c>
      <c r="GJ11" s="58" t="str">
        <f>IF($GJ$10=H11,I11,"")</f>
        <v/>
      </c>
      <c r="GK11" s="58" t="str">
        <f>IF($GK$10=H11,I11,"")</f>
        <v/>
      </c>
      <c r="GL11" s="58" t="str">
        <f>IF($GL$10=H11,I11,"")</f>
        <v/>
      </c>
      <c r="GM11" s="58" t="str">
        <f>IF($GM$10=H11,I11,"")</f>
        <v/>
      </c>
      <c r="GN11" s="58" t="str">
        <f>IF($GN$10=H11,I11,"")</f>
        <v/>
      </c>
      <c r="GO11" s="58" t="str">
        <f>IF($GO$10=H11,I11,"")</f>
        <v/>
      </c>
      <c r="GP11" s="58" t="str">
        <f>IF($GP$10=H11,I11,"")</f>
        <v/>
      </c>
      <c r="GQ11" s="58" t="str">
        <f>IF($GQ$10=H11,I11,"")</f>
        <v/>
      </c>
      <c r="GR11" s="58" t="str">
        <f>IF($GR$10=H11,I11,"")</f>
        <v/>
      </c>
      <c r="GS11" s="58" t="str">
        <f>IF($GS$10=H11,I11,"")</f>
        <v/>
      </c>
      <c r="GT11" s="58" t="str">
        <f>IF($GT$10=H11,I11,"")</f>
        <v/>
      </c>
      <c r="GU11" s="58" t="str">
        <f>IF($GU$10=H11,I11,"")</f>
        <v/>
      </c>
      <c r="GV11" s="58" t="str">
        <f>IF($GV$10=H11,I11,"")</f>
        <v/>
      </c>
      <c r="GW11" s="58" t="str">
        <f>IF($GW$10=H11,I11,"")</f>
        <v/>
      </c>
      <c r="GX11" s="58" t="str">
        <f>IF($GX$10=H11,I11,"")</f>
        <v/>
      </c>
      <c r="GY11" s="58" t="str">
        <f>IF($GY$10=H11,I11,"")</f>
        <v/>
      </c>
      <c r="GZ11" s="58" t="str">
        <f>IF($GZ$10=H11,I11,"")</f>
        <v/>
      </c>
      <c r="HA11" s="58" t="str">
        <f>IF($HA$10=H11,I11,"")</f>
        <v/>
      </c>
      <c r="HB11" s="58" t="str">
        <f>IF($HB$10=H11,I11,"")</f>
        <v/>
      </c>
      <c r="HC11" s="58" t="str">
        <f>IF($HC$10=H11,I11,"")</f>
        <v/>
      </c>
      <c r="HD11" s="58" t="str">
        <f>IF($HD$10=H11,I11,"")</f>
        <v/>
      </c>
      <c r="HE11" s="58" t="str">
        <f>IF($HE$10=H11,I11,"")</f>
        <v/>
      </c>
      <c r="HF11" s="58" t="str">
        <f>IF($HF$10=H11,I11,"")</f>
        <v/>
      </c>
      <c r="HG11" s="58" t="str">
        <f>IF($HG$10=H11,I11,"")</f>
        <v/>
      </c>
      <c r="HH11" s="58" t="str">
        <f>IF($HH$10=H11,I11,"")</f>
        <v/>
      </c>
      <c r="HI11" s="58" t="str">
        <f>IF($HI$10=H11,I11,"")</f>
        <v/>
      </c>
      <c r="HJ11" s="58" t="str">
        <f>IF($HJ$10=H11,I11,"")</f>
        <v/>
      </c>
      <c r="HK11" s="58" t="str">
        <f>IF($HK$10=H11,I11,"")</f>
        <v/>
      </c>
      <c r="HL11" s="58" t="str">
        <f>IF($HL$10=H11,I11,"")</f>
        <v/>
      </c>
      <c r="HM11" s="58" t="str">
        <f>IF($HM$10=H11,I11,"")</f>
        <v/>
      </c>
      <c r="HN11" s="58" t="str">
        <f>IF($HN$10=H11,I11,"")</f>
        <v/>
      </c>
      <c r="HO11" s="58" t="str">
        <f>IF($HO$10=H11,I11,"")</f>
        <v/>
      </c>
      <c r="HP11" s="58" t="str">
        <f>IF($HP$10=H11,I11,"")</f>
        <v/>
      </c>
      <c r="HQ11" s="58" t="str">
        <f>IF($HQ$10=H11,I11,"")</f>
        <v/>
      </c>
      <c r="HR11" s="58" t="str">
        <f>IF($HR$10=H11,I11,"")</f>
        <v/>
      </c>
      <c r="HS11" s="58" t="str">
        <f>IF($HS$10=H11,I11,"")</f>
        <v/>
      </c>
      <c r="HT11" s="58" t="str">
        <f>IF($HT$10=H11,I11,"")</f>
        <v/>
      </c>
      <c r="HU11" s="58" t="str">
        <f>IF($HU$10=H11,I11,"")</f>
        <v/>
      </c>
      <c r="HV11" s="58" t="str">
        <f>IF($HV$10=H11,I11,"")</f>
        <v/>
      </c>
      <c r="HW11" s="58" t="str">
        <f>IF($HW$10=H11,I11,"")</f>
        <v/>
      </c>
      <c r="HX11" s="58" t="str">
        <f>IF($HX$10=H11,I11,"")</f>
        <v/>
      </c>
      <c r="HY11" s="58" t="str">
        <f>IF($HY$10=H11,I11,"")</f>
        <v/>
      </c>
      <c r="HZ11" s="58" t="str">
        <f>IF($HZ$10=H11,I11,"")</f>
        <v/>
      </c>
      <c r="IA11" s="58" t="str">
        <f>IF($IA$10=H11,I11,"")</f>
        <v/>
      </c>
      <c r="IB11" s="58" t="str">
        <f>IF($IB$10=H11,I11,"")</f>
        <v/>
      </c>
      <c r="IC11" s="58" t="str">
        <f>IF($IC$10=H11,I11,"")</f>
        <v/>
      </c>
      <c r="ID11" s="58" t="str">
        <f>IF($ID$10=H11,I11,"")</f>
        <v/>
      </c>
      <c r="IE11" s="58" t="str">
        <f>IF($IE$10=H11,I11,"")</f>
        <v/>
      </c>
      <c r="IF11" s="58" t="str">
        <f>IF($IF$10=H11,I11,"")</f>
        <v/>
      </c>
      <c r="IG11" s="58" t="str">
        <f>IF($IG$10=H11,I11,"")</f>
        <v/>
      </c>
      <c r="IH11" s="58" t="str">
        <f>IF($IH$10=H11,I11,"")</f>
        <v/>
      </c>
      <c r="II11" s="58" t="str">
        <f>IF($II$10=H11,I11,"")</f>
        <v/>
      </c>
      <c r="IJ11" s="58" t="str">
        <f>IF($IJ$10=H11,I11,"")</f>
        <v/>
      </c>
      <c r="IK11" s="58" t="str">
        <f>IF($IK$10=H11,I11,"")</f>
        <v/>
      </c>
      <c r="IL11" s="58" t="str">
        <f>IF($IL$10=H11,I11,"")</f>
        <v/>
      </c>
      <c r="IM11" s="58" t="str">
        <f>IF($IM$10=H11,I11,"")</f>
        <v/>
      </c>
      <c r="IN11" s="58" t="str">
        <f>IF($IN$10=H11,I11,"")</f>
        <v/>
      </c>
      <c r="IO11" s="58" t="str">
        <f>IF($IO$10=H11,I11,"")</f>
        <v/>
      </c>
      <c r="IP11" s="58" t="str">
        <f>IF($IP$10=H11,I11,"")</f>
        <v/>
      </c>
      <c r="IQ11" s="58" t="str">
        <f>IF($IQ$10=H11,I11,"")</f>
        <v/>
      </c>
      <c r="IR11" s="58" t="str">
        <f>IF($IR$10=H11,I11,"")</f>
        <v/>
      </c>
      <c r="IS11" s="58" t="str">
        <f>IF($IS$10=H11,I11,"")</f>
        <v/>
      </c>
      <c r="IT11" s="58" t="str">
        <f>IF($IT$10=H11,I11,"")</f>
        <v/>
      </c>
      <c r="IU11" s="58" t="str">
        <f>IF($IU$10=H11,I11,"")</f>
        <v/>
      </c>
      <c r="IV11" s="58" t="str">
        <f>IF($IV$10=H11,I11,"")</f>
        <v/>
      </c>
      <c r="IW11" s="58" t="str">
        <f>IF($IW$10=H11,I11,"")</f>
        <v/>
      </c>
      <c r="IX11" s="58" t="str">
        <f>IF($IX$10=H11,I11,"")</f>
        <v/>
      </c>
      <c r="IY11" s="58" t="str">
        <f>IF($IY$10=H11,I11,"")</f>
        <v/>
      </c>
      <c r="IZ11" s="58" t="str">
        <f>IF($IZ$10=H11,I11,"")</f>
        <v/>
      </c>
      <c r="JA11" s="58" t="str">
        <f>IF($JA$10=H11,I11,"")</f>
        <v/>
      </c>
      <c r="JB11" s="58" t="str">
        <f>IF($JB$10=H11,I11,"")</f>
        <v/>
      </c>
      <c r="JC11" s="58" t="str">
        <f>IF($JC$10=H11,I11,"")</f>
        <v/>
      </c>
      <c r="JD11" s="58" t="str">
        <f>IF($JD$10=H11,I11,"")</f>
        <v/>
      </c>
      <c r="JE11" s="58" t="str">
        <f>IF($JE$10=H11,I11,"")</f>
        <v/>
      </c>
      <c r="JF11" s="58" t="str">
        <f>IF($JF$10=H11,I11,"")</f>
        <v/>
      </c>
      <c r="JG11" s="58" t="str">
        <f>IF($JG$10=H11,I11,"")</f>
        <v/>
      </c>
      <c r="JH11" s="58" t="str">
        <f>IF($JH$10=H11,I11,"")</f>
        <v/>
      </c>
      <c r="JI11" s="58" t="str">
        <f>IF($JI$10=H11,I11,"")</f>
        <v/>
      </c>
      <c r="JJ11" s="58" t="str">
        <f>IF($JJ$10=H11,I11,"")</f>
        <v/>
      </c>
      <c r="JK11" s="58" t="str">
        <f>IF($JK$10=H11,I11,"")</f>
        <v/>
      </c>
      <c r="JL11" s="58" t="str">
        <f>IF($JL$10=H11,I11,"")</f>
        <v/>
      </c>
      <c r="JM11" s="58" t="str">
        <f>IF($JM$10=H11,I11,"")</f>
        <v/>
      </c>
      <c r="JN11" s="58" t="str">
        <f>IF($JN$10=H11,I11,"")</f>
        <v/>
      </c>
      <c r="JO11" s="58" t="str">
        <f>IF($JO$10=H11,I11,"")</f>
        <v/>
      </c>
      <c r="JP11" s="58" t="str">
        <f>IF($JP$10=H11,I11,"")</f>
        <v/>
      </c>
      <c r="JQ11" s="58" t="str">
        <f>IF($JQ$10=H11,I11,"")</f>
        <v/>
      </c>
      <c r="JR11" s="58" t="str">
        <f>IF($JR$10=H11,I11,"")</f>
        <v/>
      </c>
      <c r="JS11" s="58" t="str">
        <f>IF($JS$10=H11,I11,"")</f>
        <v/>
      </c>
      <c r="JT11" s="58" t="str">
        <f>IF($JT$10=H11,I11,"")</f>
        <v/>
      </c>
      <c r="JU11" s="58" t="str">
        <f>IF($JU$10=H11,I11,"")</f>
        <v/>
      </c>
      <c r="JV11" s="58" t="str">
        <f>IF($JV$10=H11,I11,"")</f>
        <v/>
      </c>
      <c r="JW11" s="58" t="str">
        <f>IF($JW$10=H11,I11,"")</f>
        <v/>
      </c>
      <c r="JX11" s="58" t="str">
        <f>IF($JX$10=H11,I11,"")</f>
        <v/>
      </c>
      <c r="JY11" s="58" t="str">
        <f>IF($JY$10=H11,I11,"")</f>
        <v/>
      </c>
      <c r="JZ11" s="58" t="str">
        <f>IF($JZ$10=H11,I11,"")</f>
        <v/>
      </c>
      <c r="KA11" s="58" t="str">
        <f>IF($KA$10=H11,I11,"")</f>
        <v/>
      </c>
      <c r="KB11" s="58" t="str">
        <f>IF($KB$10=H11,I11,"")</f>
        <v/>
      </c>
      <c r="KC11" s="58" t="str">
        <f>IF($KC$10=H11,I11,"")</f>
        <v/>
      </c>
      <c r="KD11" s="58" t="str">
        <f>IF($KD$10=H11,I11,"")</f>
        <v/>
      </c>
      <c r="KE11" s="58" t="str">
        <f>IF($KE$10=H11,I11,"")</f>
        <v/>
      </c>
      <c r="KF11" s="58" t="str">
        <f>IF($KF$10=H11,I11,"")</f>
        <v/>
      </c>
      <c r="KG11" s="58" t="str">
        <f>IF($KG$10=H11,I11,"")</f>
        <v/>
      </c>
      <c r="KH11" s="58" t="str">
        <f>IF($KH$10=H11,I11,"")</f>
        <v/>
      </c>
      <c r="KI11" s="58" t="str">
        <f>IF($KI$10=H11,I11,"")</f>
        <v/>
      </c>
      <c r="KJ11" s="58" t="str">
        <f>IF($KJ$10=H11,I11,"")</f>
        <v/>
      </c>
      <c r="KK11" s="58" t="str">
        <f>IF($KK$10=H11,I11,"")</f>
        <v/>
      </c>
      <c r="KL11" s="58" t="str">
        <f>IF($KL$10=H11,I11,"")</f>
        <v/>
      </c>
      <c r="KM11" s="58" t="str">
        <f>IF($KM$10=H11,I11,"")</f>
        <v/>
      </c>
      <c r="KN11" s="58" t="str">
        <f>IF($KN$10=H11,I11,"")</f>
        <v/>
      </c>
      <c r="KO11" s="58" t="str">
        <f>IF($KO$10=H11,I11,"")</f>
        <v/>
      </c>
      <c r="KP11" s="58" t="str">
        <f>IF($KP$10=H11,I11,"")</f>
        <v/>
      </c>
      <c r="KQ11" s="58" t="str">
        <f>IF($KQ$10=H11,I11,"")</f>
        <v/>
      </c>
      <c r="KR11" s="58" t="str">
        <f>IF($KR$10=H11,I11,"")</f>
        <v/>
      </c>
      <c r="KS11" s="58" t="str">
        <f>IF($KS$10=H11,I11,"")</f>
        <v/>
      </c>
      <c r="KT11" s="58" t="str">
        <f>IF($KT$10=H11,I11,"")</f>
        <v/>
      </c>
      <c r="KU11" s="58" t="str">
        <f>IF($KU$10=H11,I11,"")</f>
        <v/>
      </c>
      <c r="KV11" s="58" t="str">
        <f>IF($KV$10=H11,I11,"")</f>
        <v/>
      </c>
      <c r="KW11" s="58" t="str">
        <f>IF($KW$10=H11,I11,"")</f>
        <v/>
      </c>
      <c r="KX11" s="58" t="str">
        <f>IF($KX$10=H11,I11,"")</f>
        <v/>
      </c>
    </row>
    <row r="12" spans="4:310" x14ac:dyDescent="0.55000000000000004">
      <c r="D12" s="11" t="s">
        <v>85</v>
      </c>
      <c r="E12" s="11"/>
      <c r="F12" s="11"/>
      <c r="G12" s="46">
        <f t="shared" ref="G12:G35" ca="1" si="105">RAND()*1000</f>
        <v>826.19022397333379</v>
      </c>
      <c r="H12" s="47" t="s">
        <v>23</v>
      </c>
      <c r="I12" s="56" t="s">
        <v>38</v>
      </c>
      <c r="K12" s="57" t="str">
        <f t="shared" si="104"/>
        <v/>
      </c>
      <c r="L12" s="57" t="str">
        <f t="shared" ref="L12:L47" si="106">IF($L$10=H12,I12,"")</f>
        <v/>
      </c>
      <c r="M12" s="57" t="str">
        <f t="shared" ref="M12:M46" si="107">IF($M$10=H12,I12,"")</f>
        <v/>
      </c>
      <c r="N12" s="57" t="str">
        <f t="shared" ref="N12:N47" si="108">IF($N$10=H12,I12,"")</f>
        <v/>
      </c>
      <c r="O12" s="57" t="str">
        <f t="shared" ref="O12:O46" si="109">IF($O$10=H12,I12,"")</f>
        <v/>
      </c>
      <c r="P12" s="57" t="str">
        <f t="shared" ref="P12:P46" si="110">IF($P$10=H12,I12,"")</f>
        <v/>
      </c>
      <c r="Q12" s="57" t="str">
        <f t="shared" ref="Q12:Q46" si="111">IF($Q$10=H12,I12,"")</f>
        <v/>
      </c>
      <c r="R12" s="57" t="str">
        <f t="shared" ref="R12:R46" si="112">IF($R$10=H12,I12,"")</f>
        <v/>
      </c>
      <c r="S12" s="57" t="str">
        <f t="shared" ref="S12:S46" si="113">IF($S$10=H12,I12,"")</f>
        <v/>
      </c>
      <c r="T12" s="57" t="str">
        <f t="shared" ref="T12:T46" si="114">IF($T$10=H12,I12,"")</f>
        <v/>
      </c>
      <c r="U12" s="57" t="str">
        <f t="shared" ref="U12:U46" si="115">IF($U$10=H12,I12,"")</f>
        <v/>
      </c>
      <c r="V12" s="57" t="str">
        <f t="shared" ref="V12:V47" si="116">IF($V$10=H12,I12,"")</f>
        <v/>
      </c>
      <c r="W12" s="57" t="str">
        <f t="shared" ref="W12:W47" si="117">IF($W$10=H12,I12,"")</f>
        <v/>
      </c>
      <c r="X12" s="57" t="str">
        <f t="shared" ref="X12:X47" si="118">IF($X$10=H12,I12,"")</f>
        <v/>
      </c>
      <c r="Y12" s="57" t="str">
        <f t="shared" ref="Y12:Y47" si="119">IF($Y$10=H12,I12,"")</f>
        <v/>
      </c>
      <c r="Z12" s="57" t="str">
        <f t="shared" ref="Z12:Z47" si="120">IF($Z$10=H12,I12,"")</f>
        <v/>
      </c>
      <c r="AA12" s="57" t="str">
        <f t="shared" ref="AA12:AA47" si="121">IF($AA$10=H12,I12,"")</f>
        <v/>
      </c>
      <c r="AB12" s="57" t="str">
        <f t="shared" ref="AB12:AB47" si="122">IF($AB$10=H12,I12,"")</f>
        <v/>
      </c>
      <c r="AC12" s="57" t="str">
        <f t="shared" ref="AC12:AC47" si="123">IF($AC$10=H12,I12,"")</f>
        <v/>
      </c>
      <c r="AD12" s="57" t="str">
        <f t="shared" ref="AD12:AD47" si="124">IF($AD$10=H12,I12,"")</f>
        <v/>
      </c>
      <c r="AE12" s="58" t="str">
        <f t="shared" ref="AE12:AE47" si="125">IF($AE$10=H12,I12,"")</f>
        <v/>
      </c>
      <c r="AF12" s="58" t="str">
        <f t="shared" ref="AF12:AF47" si="126">IF($AF$10=H12,I12,"")</f>
        <v/>
      </c>
      <c r="AG12" s="58" t="str">
        <f t="shared" ref="AG12:AG47" si="127">IF($AG$10=H12,I12,"")</f>
        <v/>
      </c>
      <c r="AH12" s="58" t="str">
        <f t="shared" ref="AH12:AH47" si="128">IF($AH$10=H12,I12,"")</f>
        <v/>
      </c>
      <c r="AI12" s="58" t="str">
        <f t="shared" ref="AI12:AI47" si="129">IF($AI$10=H12,I12,"")</f>
        <v/>
      </c>
      <c r="AJ12" s="58" t="str">
        <f t="shared" ref="AJ12:AJ47" si="130">IF($AJ$10=H12,I12,"")</f>
        <v/>
      </c>
      <c r="AK12" s="58" t="str">
        <f t="shared" ref="AK12:AK47" si="131">IF($AK$10=H12,I12,"")</f>
        <v/>
      </c>
      <c r="AL12" s="58" t="str">
        <f t="shared" ref="AL12:AL47" si="132">IF($AL$10=H12,I12,"")</f>
        <v/>
      </c>
      <c r="AM12" s="58" t="str">
        <f t="shared" ref="AM12:AM47" si="133">IF($AM$10=H12,I12,"")</f>
        <v/>
      </c>
      <c r="AN12" s="58" t="str">
        <f t="shared" ref="AN12:AN47" si="134">IF($AN$10=H12,I12,"")</f>
        <v/>
      </c>
      <c r="AO12" s="58" t="str">
        <f t="shared" ref="AO12:AO47" si="135">IF($AO$10=H12,I12,"")</f>
        <v/>
      </c>
      <c r="AP12" s="58" t="str">
        <f t="shared" ref="AP12:AP47" si="136">IF($AP$10=H12,I12,"")</f>
        <v/>
      </c>
      <c r="AQ12" s="58" t="str">
        <f t="shared" ref="AQ12:AQ47" si="137">IF($AQ$10=H12,I12,"")</f>
        <v/>
      </c>
      <c r="AR12" s="58" t="str">
        <f t="shared" ref="AR12:AR47" si="138">IF($AR$10=H12,I12,"")</f>
        <v/>
      </c>
      <c r="AS12" s="58" t="str">
        <f t="shared" ref="AS12:AS47" si="139">IF($AS$10=H12,I12,"")</f>
        <v/>
      </c>
      <c r="AT12" s="58" t="str">
        <f t="shared" ref="AT12:AT47" si="140">IF($AT$10=H12,I12,"")</f>
        <v/>
      </c>
      <c r="AU12" s="58" t="str">
        <f t="shared" ref="AU12:AU47" si="141">IF($AU$10=H12,I12,"")</f>
        <v/>
      </c>
      <c r="AV12" s="58" t="str">
        <f t="shared" ref="AV12:AV47" si="142">IF($AV$10=H12,I12,"")</f>
        <v/>
      </c>
      <c r="AW12" s="58" t="str">
        <f t="shared" ref="AW12:AW47" si="143">IF($AW$10=H12,I12,"")</f>
        <v/>
      </c>
      <c r="AX12" s="58" t="str">
        <f t="shared" ref="AX12:AX47" si="144">IF($AX$10=H12,I12,"")</f>
        <v/>
      </c>
      <c r="AY12" s="58" t="str">
        <f t="shared" ref="AY12:AY47" si="145">IF($AY$10=H12,I12,"")</f>
        <v/>
      </c>
      <c r="AZ12" s="58" t="str">
        <f t="shared" ref="AZ12:AZ47" si="146">IF($AZ$10=H12,I12,"")</f>
        <v/>
      </c>
      <c r="BA12" s="58" t="str">
        <f t="shared" ref="BA12:BA47" si="147">IF($BA$10=H12,I12,"")</f>
        <v>LDDD$</v>
      </c>
      <c r="BB12" s="58" t="str">
        <f t="shared" ref="BB12:BB47" si="148">IF($BB$10=H12,I12,"")</f>
        <v/>
      </c>
      <c r="BC12" s="58" t="str">
        <f t="shared" ref="BC12:BC47" si="149">IF($BC$10=H12,I12,"")</f>
        <v/>
      </c>
      <c r="BD12" s="58" t="str">
        <f t="shared" ref="BD12:BD47" si="150">IF($BD$10=H12,I12,"")</f>
        <v/>
      </c>
      <c r="BE12" s="58" t="str">
        <f t="shared" ref="BE12:BE47" si="151">IF($BE$10=H12,I12,"")</f>
        <v/>
      </c>
      <c r="BF12" s="58" t="str">
        <f t="shared" ref="BF12:BF47" si="152">IF($BF$10=H12,I12,"")</f>
        <v/>
      </c>
      <c r="BG12" s="58" t="str">
        <f t="shared" ref="BG12:BG47" si="153">IF($BG$10=H12,I12,"")</f>
        <v/>
      </c>
      <c r="BH12" s="58" t="str">
        <f t="shared" ref="BH12:BH47" si="154">IF($BH$10=H12,I12,"")</f>
        <v/>
      </c>
      <c r="BI12" s="58" t="str">
        <f t="shared" ref="BI12:BI47" si="155">IF($BI$10=H12,I12,"")</f>
        <v>LDDD$</v>
      </c>
      <c r="BJ12" s="58" t="str">
        <f t="shared" ref="BJ12:BJ47" si="156">IF($BJ$10=H12,I12,"")</f>
        <v/>
      </c>
      <c r="BK12" s="58" t="str">
        <f t="shared" ref="BK12:BK47" si="157">IF($BK$10=H12,I12,"")</f>
        <v/>
      </c>
      <c r="BL12" s="58" t="str">
        <f t="shared" ref="BL12:BL47" si="158">IF($BL$10=H12,I12,"")</f>
        <v/>
      </c>
      <c r="BM12" s="58" t="str">
        <f t="shared" ref="BM12:BM47" si="159">IF($BM$10=H12,I12,"")</f>
        <v/>
      </c>
      <c r="BN12" s="58" t="str">
        <f t="shared" ref="BN12:BN47" si="160">IF($BN$10=H12,I12,"")</f>
        <v/>
      </c>
      <c r="BO12" s="58" t="str">
        <f t="shared" ref="BO12:BO47" si="161">IF($BO$10=H12,I12,"")</f>
        <v/>
      </c>
      <c r="BP12" s="58" t="str">
        <f t="shared" ref="BP12:BP47" si="162">IF($BP$10=H12,I12,"")</f>
        <v>LDDD$</v>
      </c>
      <c r="BQ12" s="58" t="str">
        <f t="shared" ref="BQ12:BQ47" si="163">IF($BQ$10=H12,I12,"")</f>
        <v/>
      </c>
      <c r="BR12" s="58" t="str">
        <f t="shared" ref="BR12:BR47" si="164">IF($BR$10=H12,I12,"")</f>
        <v>LDDD$</v>
      </c>
      <c r="BS12" s="58" t="str">
        <f t="shared" ref="BS12:BS47" si="165">IF($BS$10=H12,I12,"")</f>
        <v/>
      </c>
      <c r="BT12" s="58" t="str">
        <f t="shared" ref="BT12:BT47" si="166">IF($BT$10=H12,I12,"")</f>
        <v/>
      </c>
      <c r="BU12" s="58" t="str">
        <f t="shared" ref="BU12:BU47" si="167">IF($BU$10=H12,I12,"")</f>
        <v/>
      </c>
      <c r="BV12" s="58" t="str">
        <f t="shared" ref="BV12:BV47" si="168">IF($BV$10=H12,I12,"")</f>
        <v/>
      </c>
      <c r="BW12" s="58" t="str">
        <f t="shared" ref="BW12:BW47" si="169">IF($BW$10=H12,I12,"")</f>
        <v/>
      </c>
      <c r="BX12" s="58" t="str">
        <f t="shared" ref="BX12:BX47" si="170">IF($BX$10=H12,I12,"")</f>
        <v/>
      </c>
      <c r="BY12" s="58" t="str">
        <f t="shared" ref="BY12:BY47" si="171">IF($BY$10=H12,I12,"")</f>
        <v/>
      </c>
      <c r="BZ12" s="58" t="str">
        <f t="shared" ref="BZ12:BZ47" si="172">IF($BZ$10=H12,I12,"")</f>
        <v/>
      </c>
      <c r="CA12" s="58" t="str">
        <f t="shared" ref="CA12:CA47" si="173">IF($CA$10=H12,I12,"")</f>
        <v/>
      </c>
      <c r="CB12" s="58" t="str">
        <f t="shared" ref="CB12:CB47" si="174">IF($CB$10=H12,I12,"")</f>
        <v/>
      </c>
      <c r="CC12" s="58" t="str">
        <f t="shared" ref="CC12:CC47" si="175">IF($CC$10=H12,I12,"")</f>
        <v/>
      </c>
      <c r="CD12" s="58" t="str">
        <f t="shared" ref="CD12:CD47" si="176">IF($CD$10=H12,I12,"")</f>
        <v>LDDD$</v>
      </c>
      <c r="CE12" s="58" t="str">
        <f t="shared" ref="CE12:CE47" si="177">IF($CE$10=H12,I12,"")</f>
        <v/>
      </c>
      <c r="CF12" s="58" t="str">
        <f t="shared" ref="CF12:CF47" si="178">IF($CF$10=H12,I12,"")</f>
        <v/>
      </c>
      <c r="CG12" s="58" t="str">
        <f t="shared" ref="CG12:CG47" si="179">IF($CG$10=H12,I12,"")</f>
        <v/>
      </c>
      <c r="CH12" s="58" t="str">
        <f t="shared" ref="CH12:CH47" si="180">IF($CH$10=H12,I12,"")</f>
        <v/>
      </c>
      <c r="CI12" s="58" t="str">
        <f t="shared" ref="CI12:CI47" si="181">IF($CI$10=H12,I12,"")</f>
        <v/>
      </c>
      <c r="CJ12" s="58" t="str">
        <f t="shared" ref="CJ12:CJ47" si="182">IF($CJ$10=H12,I12,"")</f>
        <v/>
      </c>
      <c r="CK12" s="58" t="str">
        <f t="shared" ref="CK12:CK47" si="183">IF($CK$10=H12,I12,"")</f>
        <v>LDDD$</v>
      </c>
      <c r="CL12" s="58" t="str">
        <f t="shared" ref="CL12:CL47" si="184">IF($CL$10=H12,I12,"")</f>
        <v/>
      </c>
      <c r="CM12" s="58" t="str">
        <f t="shared" ref="CM12:CM47" si="185">IF($CM$10=H12,I12,"")</f>
        <v/>
      </c>
      <c r="CN12" s="58" t="str">
        <f t="shared" ref="CN12:CN47" si="186">IF($CN$10=H12,I12,"")</f>
        <v>LDDD$</v>
      </c>
      <c r="CO12" s="58" t="str">
        <f t="shared" ref="CO12:CO47" si="187">IF($CO$10=H12,I12,"")</f>
        <v/>
      </c>
      <c r="CP12" s="58" t="str">
        <f t="shared" ref="CP12:CP47" si="188">IF($CP$10=H12,I12,"")</f>
        <v/>
      </c>
      <c r="CQ12" s="58" t="str">
        <f t="shared" ref="CQ12:CQ47" si="189">IF($CQ$10=H12,I12,"")</f>
        <v/>
      </c>
      <c r="CR12" s="58" t="str">
        <f t="shared" ref="CR12:CR47" si="190">IF($CR$10=H12,I12,"")</f>
        <v/>
      </c>
      <c r="CS12" s="58" t="str">
        <f t="shared" ref="CS12:CS47" si="191">IF($CS$10=H12,I12,"")</f>
        <v/>
      </c>
      <c r="CT12" s="58" t="str">
        <f t="shared" ref="CT12:CT47" si="192">IF($CT$10=H12,I12,"")</f>
        <v/>
      </c>
      <c r="CU12" s="58" t="str">
        <f t="shared" ref="CU12:CU47" si="193">IF($CU$10=H12,I12,"")</f>
        <v/>
      </c>
      <c r="CV12" s="58" t="str">
        <f t="shared" ref="CV12:CV47" si="194">IF($CV$10=H12,I12,"")</f>
        <v/>
      </c>
      <c r="CW12" s="58" t="str">
        <f t="shared" ref="CW12:CW47" si="195">IF($CW$10=H12,I12,"")</f>
        <v/>
      </c>
      <c r="CX12" s="58" t="str">
        <f t="shared" ref="CX12:CX47" si="196">IF($CX$10=H12,I12,"")</f>
        <v/>
      </c>
      <c r="CY12" s="58" t="str">
        <f t="shared" ref="CY12:CY47" si="197">IF($CY$10=H12,I12,"")</f>
        <v/>
      </c>
      <c r="CZ12" s="58" t="str">
        <f t="shared" ref="CZ12:CZ47" si="198">IF($CZ$10=H12,I12,"")</f>
        <v/>
      </c>
      <c r="DA12" s="58" t="str">
        <f t="shared" ref="DA12:DA47" si="199">IF($DA$10=H12,I12,"")</f>
        <v/>
      </c>
      <c r="DB12" s="58" t="str">
        <f t="shared" ref="DB12:DB47" si="200">IF($DB$10=H12,I12,"")</f>
        <v/>
      </c>
      <c r="DC12" s="58" t="str">
        <f t="shared" ref="DC12:DC47" si="201">IF($DC$10=H12,I12,"")</f>
        <v/>
      </c>
      <c r="DD12" s="58" t="str">
        <f t="shared" ref="DD12:DD47" si="202">IF($DD$10=H12,I12,"")</f>
        <v/>
      </c>
      <c r="DE12" s="58" t="str">
        <f t="shared" ref="DE12:DE47" si="203">IF($DE$10=H12,I12,"")</f>
        <v/>
      </c>
      <c r="DF12" s="58" t="str">
        <f t="shared" ref="DF12:DF47" si="204">IF($DF$10=H12,I12,"")</f>
        <v/>
      </c>
      <c r="DG12" s="58" t="str">
        <f t="shared" ref="DG12:DG47" si="205">IF($DG$10=H12,I12,"")</f>
        <v/>
      </c>
      <c r="DH12" s="58" t="str">
        <f t="shared" ref="DH12:DH47" si="206">IF($DH$10=H12,I12,"")</f>
        <v/>
      </c>
      <c r="DI12" s="58" t="str">
        <f t="shared" ref="DI12:DI47" si="207">IF($DI$10=H12,I12,"")</f>
        <v/>
      </c>
      <c r="DJ12" s="58" t="str">
        <f t="shared" ref="DJ12:DJ47" si="208">IF($DJ$10=H12,I12,"")</f>
        <v/>
      </c>
      <c r="DK12" s="58" t="str">
        <f t="shared" ref="DK12:DK47" si="209">IF($DK$10=H12,I12,"")</f>
        <v/>
      </c>
      <c r="DL12" s="58" t="str">
        <f t="shared" ref="DL12:DL47" si="210">IF($DL$10=H12,I12,"")</f>
        <v/>
      </c>
      <c r="DM12" s="58" t="str">
        <f t="shared" ref="DM12:DM47" si="211">IF($DM$10=H12,I12,"")</f>
        <v/>
      </c>
      <c r="DN12" s="58" t="str">
        <f t="shared" ref="DN12:DN47" si="212">IF($DN$10=H12,I12,"")</f>
        <v/>
      </c>
      <c r="DO12" s="58" t="str">
        <f t="shared" ref="DO12:DO47" si="213">IF($DO$10=H12,I12,"")</f>
        <v/>
      </c>
      <c r="DP12" s="58" t="str">
        <f t="shared" ref="DP12:DP47" si="214">IF($DP$10=H12,I12,"")</f>
        <v/>
      </c>
      <c r="DQ12" s="58" t="str">
        <f t="shared" ref="DQ12:DQ47" si="215">IF($DQ$10=H12,I12,"")</f>
        <v/>
      </c>
      <c r="DR12" s="58" t="str">
        <f t="shared" ref="DR12:DR47" si="216">IF($DR$10=H12,I12,"")</f>
        <v/>
      </c>
      <c r="DS12" s="58" t="str">
        <f t="shared" ref="DS12:DS47" si="217">IF($DS$10=H12,I12,"")</f>
        <v/>
      </c>
      <c r="DT12" s="58" t="str">
        <f t="shared" ref="DT12:DT47" si="218">IF($DT$10=H12,I12,"")</f>
        <v/>
      </c>
      <c r="DU12" s="58" t="str">
        <f t="shared" ref="DU12:DU47" si="219">IF($DU$10=H12,I12,"")</f>
        <v/>
      </c>
      <c r="DV12" s="58" t="str">
        <f t="shared" ref="DV12:DV47" si="220">IF($DV$10=H12,I12,"")</f>
        <v/>
      </c>
      <c r="DW12" s="58" t="str">
        <f t="shared" ref="DW12:DW47" si="221">IF($DW$10=H12,I12,"")</f>
        <v/>
      </c>
      <c r="DX12" s="58" t="str">
        <f t="shared" ref="DX12:DX47" si="222">IF($DX$10=H12,I12,"")</f>
        <v/>
      </c>
      <c r="DY12" s="58" t="str">
        <f t="shared" ref="DY12:DY47" si="223">IF($DY$10=H12,I12,"")</f>
        <v/>
      </c>
      <c r="DZ12" s="58" t="str">
        <f t="shared" ref="DZ12:DZ47" si="224">IF($DZ$10=H12,I12,"")</f>
        <v/>
      </c>
      <c r="EA12" s="58" t="str">
        <f t="shared" ref="EA12:EA47" si="225">IF($EA$10=H12,I12,"")</f>
        <v/>
      </c>
      <c r="EB12" s="58" t="str">
        <f t="shared" ref="EB12:EB47" si="226">IF($EB$10=H12,I12,"")</f>
        <v/>
      </c>
      <c r="EC12" s="58" t="str">
        <f t="shared" ref="EC12:EC47" si="227">IF($EC$10=H12,I12,"")</f>
        <v/>
      </c>
      <c r="ED12" s="58" t="str">
        <f t="shared" ref="ED12:ED47" si="228">IF($ED$10=H12,I12,"")</f>
        <v/>
      </c>
      <c r="EE12" s="58" t="str">
        <f t="shared" ref="EE12:EE47" si="229">IF($EE$10=H12,I12,"")</f>
        <v/>
      </c>
      <c r="EF12" s="58" t="str">
        <f t="shared" ref="EF12:EF47" si="230">IF($EF$10=H12,I12,"")</f>
        <v/>
      </c>
      <c r="EG12" s="58" t="str">
        <f t="shared" ref="EG12:EG47" si="231">IF($EG$10=H12,I12,"")</f>
        <v/>
      </c>
      <c r="EH12" s="58" t="str">
        <f t="shared" ref="EH12:EH47" si="232">IF($EH$10=H12,I12,"")</f>
        <v/>
      </c>
      <c r="EI12" s="58" t="str">
        <f t="shared" ref="EI12:EI47" si="233">IF($EI$10=H12,I12,"")</f>
        <v/>
      </c>
      <c r="EJ12" s="58" t="str">
        <f t="shared" ref="EJ12:EJ47" si="234">IF($EJ$10=H12,I12,"")</f>
        <v/>
      </c>
      <c r="EK12" s="58" t="str">
        <f t="shared" ref="EK12:EK47" si="235">IF($EK$10=H12,I12,"")</f>
        <v/>
      </c>
      <c r="EL12" s="58" t="str">
        <f t="shared" ref="EL12:EL47" si="236">IF($EL$10=H12,I12,"")</f>
        <v/>
      </c>
      <c r="EM12" s="58" t="str">
        <f t="shared" ref="EM12:EM47" si="237">IF($EM$10=H12,I12,"")</f>
        <v/>
      </c>
      <c r="EN12" s="58" t="str">
        <f t="shared" ref="EN12:EN47" si="238">IF($EN$10=H12,I12,"")</f>
        <v/>
      </c>
      <c r="EO12" s="58" t="str">
        <f t="shared" ref="EO12:EO47" si="239">IF($EO$10=H12,I12,"")</f>
        <v/>
      </c>
      <c r="EP12" s="58" t="str">
        <f t="shared" ref="EP12:EP47" si="240">IF($EP$10=H12,I12,"")</f>
        <v/>
      </c>
      <c r="EQ12" s="58" t="str">
        <f t="shared" ref="EQ12:EQ47" si="241">IF($EQ$10=H12,I12,"")</f>
        <v/>
      </c>
      <c r="ER12" s="58" t="str">
        <f t="shared" ref="ER12:ER47" si="242">IF($ER$10=H12,I12,"")</f>
        <v/>
      </c>
      <c r="ES12" s="58" t="str">
        <f t="shared" ref="ES12:ES47" si="243">IF($ES$10=H12,I12,"")</f>
        <v/>
      </c>
      <c r="ET12" s="58" t="str">
        <f t="shared" ref="ET12:ET47" si="244">IF($ET$10=H12,I12,"")</f>
        <v/>
      </c>
      <c r="EU12" s="58" t="str">
        <f t="shared" ref="EU12:EU47" si="245">IF($EU$10=H12,I12,"")</f>
        <v/>
      </c>
      <c r="EV12" s="58" t="str">
        <f t="shared" ref="EV12:EV47" si="246">IF($EV$10=H12,I12,"")</f>
        <v/>
      </c>
      <c r="EW12" s="58" t="str">
        <f t="shared" ref="EW12:EW47" si="247">IF($EW$10=H12,I12,"")</f>
        <v/>
      </c>
      <c r="EX12" s="58" t="str">
        <f t="shared" ref="EX12:EX47" si="248">IF($EX$10=H12,I12,"")</f>
        <v/>
      </c>
      <c r="EY12" s="58" t="str">
        <f t="shared" ref="EY12:EY47" si="249">IF($EY$10=H12,I12,"")</f>
        <v/>
      </c>
      <c r="EZ12" s="58" t="str">
        <f t="shared" ref="EZ12:EZ47" si="250">IF($EZ$10=H12,I12,"")</f>
        <v/>
      </c>
      <c r="FA12" s="58" t="str">
        <f t="shared" ref="FA12:FA47" si="251">IF($FA$10=H12,I12,"")</f>
        <v/>
      </c>
      <c r="FB12" s="58" t="str">
        <f t="shared" ref="FB12:FB47" si="252">IF($FB$10=H12,I12,"")</f>
        <v/>
      </c>
      <c r="FC12" s="58" t="str">
        <f t="shared" ref="FC12:FC47" si="253">IF($FC$10=H12,I12,"")</f>
        <v/>
      </c>
      <c r="FD12" s="58" t="str">
        <f t="shared" ref="FD12:FD47" si="254">IF($FD$10=H12,I12,"")</f>
        <v/>
      </c>
      <c r="FE12" s="58" t="str">
        <f t="shared" ref="FE12:FE47" si="255">IF($FE$10=H12,I12,"")</f>
        <v/>
      </c>
      <c r="FF12" s="58" t="str">
        <f t="shared" ref="FF12:FF47" si="256">IF($FF$10=H12,I12,"")</f>
        <v/>
      </c>
      <c r="FG12" s="58" t="str">
        <f t="shared" ref="FG12:FG47" si="257">IF($FG$10=H12,I12,"")</f>
        <v/>
      </c>
      <c r="FH12" s="58" t="str">
        <f t="shared" ref="FH12:FH47" si="258">IF($FH$10=H12,I12,"")</f>
        <v/>
      </c>
      <c r="FI12" s="58" t="str">
        <f t="shared" ref="FI12:FI47" si="259">IF($FI$10=H12,I12,"")</f>
        <v/>
      </c>
      <c r="FJ12" s="58" t="str">
        <f t="shared" ref="FJ12:FJ47" si="260">IF($FJ$10=H12,I12,"")</f>
        <v/>
      </c>
      <c r="FK12" s="58" t="str">
        <f t="shared" ref="FK12:FK47" si="261">IF($FK$10=H12,I12,"")</f>
        <v/>
      </c>
      <c r="FL12" s="58" t="str">
        <f t="shared" ref="FL12:FL47" si="262">IF($FL$10=H12,I12,"")</f>
        <v/>
      </c>
      <c r="FM12" s="58" t="str">
        <f t="shared" ref="FM12:FM47" si="263">IF($FM$10=H12,I12,"")</f>
        <v/>
      </c>
      <c r="FN12" s="58" t="str">
        <f t="shared" ref="FN12:FN47" si="264">IF($FN$10=H12,I12,"")</f>
        <v/>
      </c>
      <c r="FO12" s="58" t="str">
        <f t="shared" ref="FO12:FO47" si="265">IF($FO$10=H12,I12,"")</f>
        <v/>
      </c>
      <c r="FP12" s="58" t="str">
        <f t="shared" ref="FP12:FP47" si="266">IF($FP$10=H12,I12,"")</f>
        <v/>
      </c>
      <c r="FQ12" s="58" t="str">
        <f t="shared" ref="FQ12:FQ47" si="267">IF($FQ$10=H12,I12,"")</f>
        <v/>
      </c>
      <c r="FR12" s="58" t="str">
        <f t="shared" ref="FR12:FR47" si="268">IF($FR$10=H12,I12,"")</f>
        <v/>
      </c>
      <c r="FS12" s="58" t="str">
        <f t="shared" ref="FS12:FS47" si="269">IF($FS$10=H12,I12,"")</f>
        <v/>
      </c>
      <c r="FT12" s="58" t="str">
        <f t="shared" ref="FT12:FT47" si="270">IF($FT$10=H12,I12,"")</f>
        <v/>
      </c>
      <c r="FU12" s="58" t="str">
        <f t="shared" ref="FU12:FU47" si="271">IF($FU$10=H12,I12,"")</f>
        <v/>
      </c>
      <c r="FV12" s="58" t="str">
        <f t="shared" ref="FV12:FV47" si="272">IF($FV$10=H12,I12,"")</f>
        <v/>
      </c>
      <c r="FW12" s="58" t="str">
        <f t="shared" ref="FW12:FW47" si="273">IF($FW$10=H12,I12,"")</f>
        <v/>
      </c>
      <c r="FX12" s="58" t="str">
        <f t="shared" ref="FX12:FX47" si="274">IF($FX$10=H12,I12,"")</f>
        <v/>
      </c>
      <c r="FY12" s="58" t="str">
        <f t="shared" ref="FY12:FY47" si="275">IF($FY$10=H12,I12,"")</f>
        <v/>
      </c>
      <c r="FZ12" s="58" t="str">
        <f t="shared" ref="FZ12:FZ47" si="276">IF($FZ$10=H12,I12,"")</f>
        <v/>
      </c>
      <c r="GA12" s="58" t="str">
        <f t="shared" ref="GA12:GA47" si="277">IF($GA$10=H12,I12,"")</f>
        <v/>
      </c>
      <c r="GB12" s="58" t="str">
        <f t="shared" ref="GB12:GB47" si="278">IF($GB$10=H12,I12,"")</f>
        <v/>
      </c>
      <c r="GC12" s="58" t="str">
        <f t="shared" ref="GC12:GC47" si="279">IF($GC$10=H12,I12,"")</f>
        <v/>
      </c>
      <c r="GD12" s="58" t="str">
        <f t="shared" ref="GD12:GD47" si="280">IF($GD$10=H12,I12,"")</f>
        <v/>
      </c>
      <c r="GE12" s="58" t="str">
        <f t="shared" ref="GE12:GE47" si="281">IF($GE$10=H12,I12,"")</f>
        <v/>
      </c>
      <c r="GF12" s="58" t="str">
        <f t="shared" ref="GF12:GF47" si="282">IF($GF$10=H12,I12,"")</f>
        <v/>
      </c>
      <c r="GG12" s="58" t="str">
        <f t="shared" ref="GG12:GG47" si="283">IF($GG$10=H12,I12,"")</f>
        <v/>
      </c>
      <c r="GH12" s="58" t="str">
        <f t="shared" ref="GH12:GH47" si="284">IF($GH$10=H12,I12,"")</f>
        <v/>
      </c>
      <c r="GI12" s="58" t="str">
        <f t="shared" ref="GI12:GI47" si="285">IF($GI$10=H12,I12,"")</f>
        <v/>
      </c>
      <c r="GJ12" s="58" t="str">
        <f t="shared" ref="GJ12:GJ47" si="286">IF($GJ$10=H12,I12,"")</f>
        <v/>
      </c>
      <c r="GK12" s="58" t="str">
        <f t="shared" ref="GK12:GK47" si="287">IF($GK$10=H12,I12,"")</f>
        <v/>
      </c>
      <c r="GL12" s="58" t="str">
        <f t="shared" ref="GL12:GL47" si="288">IF($GL$10=H12,I12,"")</f>
        <v/>
      </c>
      <c r="GM12" s="58" t="str">
        <f t="shared" ref="GM12:GM47" si="289">IF($GM$10=H12,I12,"")</f>
        <v/>
      </c>
      <c r="GN12" s="58" t="str">
        <f t="shared" ref="GN12:GN47" si="290">IF($GN$10=H12,I12,"")</f>
        <v/>
      </c>
      <c r="GO12" s="58" t="str">
        <f t="shared" ref="GO12:GO47" si="291">IF($GO$10=H12,I12,"")</f>
        <v/>
      </c>
      <c r="GP12" s="58" t="str">
        <f t="shared" ref="GP12:GP47" si="292">IF($GP$10=H12,I12,"")</f>
        <v/>
      </c>
      <c r="GQ12" s="58" t="str">
        <f t="shared" ref="GQ12:GQ47" si="293">IF($GQ$10=H12,I12,"")</f>
        <v/>
      </c>
      <c r="GR12" s="58" t="str">
        <f t="shared" ref="GR12:GR47" si="294">IF($GR$10=H12,I12,"")</f>
        <v/>
      </c>
      <c r="GS12" s="58" t="str">
        <f t="shared" ref="GS12:GS47" si="295">IF($GS$10=H12,I12,"")</f>
        <v/>
      </c>
      <c r="GT12" s="58" t="str">
        <f t="shared" ref="GT12:GT47" si="296">IF($GT$10=H12,I12,"")</f>
        <v/>
      </c>
      <c r="GU12" s="58" t="str">
        <f t="shared" ref="GU12:GU47" si="297">IF($GU$10=H12,I12,"")</f>
        <v/>
      </c>
      <c r="GV12" s="58" t="str">
        <f t="shared" ref="GV12:GV47" si="298">IF($GV$10=H12,I12,"")</f>
        <v/>
      </c>
      <c r="GW12" s="58" t="str">
        <f t="shared" ref="GW12:GW47" si="299">IF($GW$10=H12,I12,"")</f>
        <v/>
      </c>
      <c r="GX12" s="58" t="str">
        <f t="shared" ref="GX12:GX47" si="300">IF($GX$10=H12,I12,"")</f>
        <v/>
      </c>
      <c r="GY12" s="58" t="str">
        <f t="shared" ref="GY12:GY47" si="301">IF($GY$10=H12,I12,"")</f>
        <v/>
      </c>
      <c r="GZ12" s="58" t="str">
        <f t="shared" ref="GZ12:GZ47" si="302">IF($GZ$10=H12,I12,"")</f>
        <v/>
      </c>
      <c r="HA12" s="58" t="str">
        <f t="shared" ref="HA12:HA47" si="303">IF($HA$10=H12,I12,"")</f>
        <v/>
      </c>
      <c r="HB12" s="58" t="str">
        <f t="shared" ref="HB12:HB47" si="304">IF($HB$10=H12,I12,"")</f>
        <v/>
      </c>
      <c r="HC12" s="58" t="str">
        <f t="shared" ref="HC12:HC47" si="305">IF($HC$10=H12,I12,"")</f>
        <v/>
      </c>
      <c r="HD12" s="58" t="str">
        <f t="shared" ref="HD12:HD47" si="306">IF($HD$10=H12,I12,"")</f>
        <v/>
      </c>
      <c r="HE12" s="58" t="str">
        <f t="shared" ref="HE12:HE47" si="307">IF($HE$10=H12,I12,"")</f>
        <v/>
      </c>
      <c r="HF12" s="58" t="str">
        <f t="shared" ref="HF12:HF47" si="308">IF($HF$10=H12,I12,"")</f>
        <v/>
      </c>
      <c r="HG12" s="58" t="str">
        <f t="shared" ref="HG12:HG47" si="309">IF($HG$10=H12,I12,"")</f>
        <v/>
      </c>
      <c r="HH12" s="58" t="str">
        <f t="shared" ref="HH12:HH47" si="310">IF($HH$10=H12,I12,"")</f>
        <v/>
      </c>
      <c r="HI12" s="58" t="str">
        <f t="shared" ref="HI12:HI47" si="311">IF($HI$10=H12,I12,"")</f>
        <v/>
      </c>
      <c r="HJ12" s="58" t="str">
        <f t="shared" ref="HJ12:HJ47" si="312">IF($HJ$10=H12,I12,"")</f>
        <v/>
      </c>
      <c r="HK12" s="58" t="str">
        <f t="shared" ref="HK12:HK47" si="313">IF($HK$10=H12,I12,"")</f>
        <v/>
      </c>
      <c r="HL12" s="58" t="str">
        <f t="shared" ref="HL12:HL47" si="314">IF($HL$10=H12,I12,"")</f>
        <v/>
      </c>
      <c r="HM12" s="58" t="str">
        <f t="shared" ref="HM12:HM47" si="315">IF($HM$10=H12,I12,"")</f>
        <v/>
      </c>
      <c r="HN12" s="58" t="str">
        <f t="shared" ref="HN12:HN47" si="316">IF($HN$10=H12,I12,"")</f>
        <v/>
      </c>
      <c r="HO12" s="58" t="str">
        <f t="shared" ref="HO12:HO47" si="317">IF($HO$10=H12,I12,"")</f>
        <v/>
      </c>
      <c r="HP12" s="58" t="str">
        <f t="shared" ref="HP12:HP47" si="318">IF($HP$10=H12,I12,"")</f>
        <v/>
      </c>
      <c r="HQ12" s="58" t="str">
        <f t="shared" ref="HQ12:HQ47" si="319">IF($HQ$10=H12,I12,"")</f>
        <v/>
      </c>
      <c r="HR12" s="58" t="str">
        <f t="shared" ref="HR12:HR47" si="320">IF($HR$10=H12,I12,"")</f>
        <v/>
      </c>
      <c r="HS12" s="58" t="str">
        <f t="shared" ref="HS12:HS47" si="321">IF($HS$10=H12,I12,"")</f>
        <v/>
      </c>
      <c r="HT12" s="58" t="str">
        <f t="shared" ref="HT12:HT47" si="322">IF($HT$10=H12,I12,"")</f>
        <v/>
      </c>
      <c r="HU12" s="58" t="str">
        <f t="shared" ref="HU12:HU47" si="323">IF($HU$10=H12,I12,"")</f>
        <v/>
      </c>
      <c r="HV12" s="58" t="str">
        <f t="shared" ref="HV12:HV47" si="324">IF($HV$10=H12,I12,"")</f>
        <v/>
      </c>
      <c r="HW12" s="58" t="str">
        <f t="shared" ref="HW12:HW47" si="325">IF($HW$10=H12,I12,"")</f>
        <v/>
      </c>
      <c r="HX12" s="58" t="str">
        <f t="shared" ref="HX12:HX47" si="326">IF($HX$10=H12,I12,"")</f>
        <v/>
      </c>
      <c r="HY12" s="58" t="str">
        <f t="shared" ref="HY12:HY47" si="327">IF($HY$10=H12,I12,"")</f>
        <v/>
      </c>
      <c r="HZ12" s="58" t="str">
        <f t="shared" ref="HZ12:HZ47" si="328">IF($HZ$10=H12,I12,"")</f>
        <v/>
      </c>
      <c r="IA12" s="58" t="str">
        <f t="shared" ref="IA12:IA47" si="329">IF($IA$10=H12,I12,"")</f>
        <v/>
      </c>
      <c r="IB12" s="58" t="str">
        <f t="shared" ref="IB12:IB47" si="330">IF($IB$10=H12,I12,"")</f>
        <v/>
      </c>
      <c r="IC12" s="58" t="str">
        <f t="shared" ref="IC12:IC47" si="331">IF($IC$10=H12,I12,"")</f>
        <v/>
      </c>
      <c r="ID12" s="58" t="str">
        <f t="shared" ref="ID12:ID47" si="332">IF($ID$10=H12,I12,"")</f>
        <v/>
      </c>
      <c r="IE12" s="58" t="str">
        <f t="shared" ref="IE12:IE47" si="333">IF($IE$10=H12,I12,"")</f>
        <v/>
      </c>
      <c r="IF12" s="58" t="str">
        <f t="shared" ref="IF12:IF47" si="334">IF($IF$10=H12,I12,"")</f>
        <v/>
      </c>
      <c r="IG12" s="58" t="str">
        <f t="shared" ref="IG12:IG47" si="335">IF($IG$10=H12,I12,"")</f>
        <v/>
      </c>
      <c r="IH12" s="58" t="str">
        <f t="shared" ref="IH12:IH47" si="336">IF($IH$10=H12,I12,"")</f>
        <v/>
      </c>
      <c r="II12" s="58" t="str">
        <f t="shared" ref="II12:II47" si="337">IF($II$10=H12,I12,"")</f>
        <v/>
      </c>
      <c r="IJ12" s="58" t="str">
        <f t="shared" ref="IJ12:IJ47" si="338">IF($IJ$10=H12,I12,"")</f>
        <v/>
      </c>
      <c r="IK12" s="58" t="str">
        <f t="shared" ref="IK12:IK47" si="339">IF($IK$10=H12,I12,"")</f>
        <v/>
      </c>
      <c r="IL12" s="58" t="str">
        <f t="shared" ref="IL12:IL47" si="340">IF($IL$10=H12,I12,"")</f>
        <v/>
      </c>
      <c r="IM12" s="58" t="str">
        <f t="shared" ref="IM12:IM47" si="341">IF($IM$10=H12,I12,"")</f>
        <v/>
      </c>
      <c r="IN12" s="58" t="str">
        <f t="shared" ref="IN12:IN47" si="342">IF($IN$10=H12,I12,"")</f>
        <v/>
      </c>
      <c r="IO12" s="58" t="str">
        <f t="shared" ref="IO12:IO47" si="343">IF($IO$10=H12,I12,"")</f>
        <v/>
      </c>
      <c r="IP12" s="58" t="str">
        <f t="shared" ref="IP12:IP47" si="344">IF($IP$10=H12,I12,"")</f>
        <v/>
      </c>
      <c r="IQ12" s="58" t="str">
        <f t="shared" ref="IQ12:IQ47" si="345">IF($IQ$10=H12,I12,"")</f>
        <v/>
      </c>
      <c r="IR12" s="58" t="str">
        <f t="shared" ref="IR12:IR47" si="346">IF($IR$10=H12,I12,"")</f>
        <v/>
      </c>
      <c r="IS12" s="58" t="str">
        <f t="shared" ref="IS12:IS47" si="347">IF($IS$10=H12,I12,"")</f>
        <v/>
      </c>
      <c r="IT12" s="58" t="str">
        <f t="shared" ref="IT12:IT47" si="348">IF($IT$10=H12,I12,"")</f>
        <v/>
      </c>
      <c r="IU12" s="58" t="str">
        <f t="shared" ref="IU12:IU47" si="349">IF($IU$10=H12,I12,"")</f>
        <v/>
      </c>
      <c r="IV12" s="58" t="str">
        <f t="shared" ref="IV12:IV47" si="350">IF($IV$10=H12,I12,"")</f>
        <v/>
      </c>
      <c r="IW12" s="58" t="str">
        <f t="shared" ref="IW12:IW47" si="351">IF($IW$10=H12,I12,"")</f>
        <v/>
      </c>
      <c r="IX12" s="58" t="str">
        <f t="shared" ref="IX12:IX47" si="352">IF($IX$10=H12,I12,"")</f>
        <v/>
      </c>
      <c r="IY12" s="58" t="str">
        <f t="shared" ref="IY12:IY47" si="353">IF($IY$10=H12,I12,"")</f>
        <v/>
      </c>
      <c r="IZ12" s="58" t="str">
        <f t="shared" ref="IZ12:IZ47" si="354">IF($IZ$10=H12,I12,"")</f>
        <v/>
      </c>
      <c r="JA12" s="58" t="str">
        <f t="shared" ref="JA12:JA47" si="355">IF($JA$10=H12,I12,"")</f>
        <v/>
      </c>
      <c r="JB12" s="58" t="str">
        <f t="shared" ref="JB12:JB47" si="356">IF($JB$10=H12,I12,"")</f>
        <v/>
      </c>
      <c r="JC12" s="58" t="str">
        <f t="shared" ref="JC12:JC47" si="357">IF($JC$10=H12,I12,"")</f>
        <v/>
      </c>
      <c r="JD12" s="58" t="str">
        <f t="shared" ref="JD12:JD47" si="358">IF($JD$10=H12,I12,"")</f>
        <v/>
      </c>
      <c r="JE12" s="58" t="str">
        <f t="shared" ref="JE12:JE47" si="359">IF($JE$10=H12,I12,"")</f>
        <v/>
      </c>
      <c r="JF12" s="58" t="str">
        <f t="shared" ref="JF12:JF47" si="360">IF($JF$10=H12,I12,"")</f>
        <v/>
      </c>
      <c r="JG12" s="58" t="str">
        <f t="shared" ref="JG12:JG47" si="361">IF($JG$10=H12,I12,"")</f>
        <v/>
      </c>
      <c r="JH12" s="58" t="str">
        <f t="shared" ref="JH12:JH47" si="362">IF($JH$10=H12,I12,"")</f>
        <v/>
      </c>
      <c r="JI12" s="58" t="str">
        <f t="shared" ref="JI12:JI47" si="363">IF($JI$10=H12,I12,"")</f>
        <v/>
      </c>
      <c r="JJ12" s="58" t="str">
        <f t="shared" ref="JJ12:JJ47" si="364">IF($JJ$10=H12,I12,"")</f>
        <v/>
      </c>
      <c r="JK12" s="58" t="str">
        <f t="shared" ref="JK12:JK47" si="365">IF($JK$10=H12,I12,"")</f>
        <v/>
      </c>
      <c r="JL12" s="58" t="str">
        <f t="shared" ref="JL12:JL47" si="366">IF($JL$10=H12,I12,"")</f>
        <v/>
      </c>
      <c r="JM12" s="58" t="str">
        <f t="shared" ref="JM12:JM47" si="367">IF($JM$10=H12,I12,"")</f>
        <v/>
      </c>
      <c r="JN12" s="58" t="str">
        <f t="shared" ref="JN12:JN47" si="368">IF($JN$10=H12,I12,"")</f>
        <v/>
      </c>
      <c r="JO12" s="58" t="str">
        <f t="shared" ref="JO12:JO47" si="369">IF($JO$10=H12,I12,"")</f>
        <v/>
      </c>
      <c r="JP12" s="58" t="str">
        <f t="shared" ref="JP12:JP47" si="370">IF($JP$10=H12,I12,"")</f>
        <v/>
      </c>
      <c r="JQ12" s="58" t="str">
        <f t="shared" ref="JQ12:JQ47" si="371">IF($JQ$10=H12,I12,"")</f>
        <v/>
      </c>
      <c r="JR12" s="58" t="str">
        <f t="shared" ref="JR12:JR47" si="372">IF($JR$10=H12,I12,"")</f>
        <v/>
      </c>
      <c r="JS12" s="58" t="str">
        <f t="shared" ref="JS12:JS47" si="373">IF($JS$10=H12,I12,"")</f>
        <v/>
      </c>
      <c r="JT12" s="58" t="str">
        <f t="shared" ref="JT12:JT47" si="374">IF($JT$10=H12,I12,"")</f>
        <v/>
      </c>
      <c r="JU12" s="58" t="str">
        <f t="shared" ref="JU12:JU47" si="375">IF($JU$10=H12,I12,"")</f>
        <v/>
      </c>
      <c r="JV12" s="58" t="str">
        <f t="shared" ref="JV12:JV47" si="376">IF($JV$10=H12,I12,"")</f>
        <v/>
      </c>
      <c r="JW12" s="58" t="str">
        <f t="shared" ref="JW12:JW47" si="377">IF($JW$10=H12,I12,"")</f>
        <v/>
      </c>
      <c r="JX12" s="58" t="str">
        <f t="shared" ref="JX12:JX47" si="378">IF($JX$10=H12,I12,"")</f>
        <v/>
      </c>
      <c r="JY12" s="58" t="str">
        <f t="shared" ref="JY12:JY47" si="379">IF($JY$10=H12,I12,"")</f>
        <v/>
      </c>
      <c r="JZ12" s="58" t="str">
        <f t="shared" ref="JZ12:JZ47" si="380">IF($JZ$10=H12,I12,"")</f>
        <v/>
      </c>
      <c r="KA12" s="58" t="str">
        <f t="shared" ref="KA12:KA47" si="381">IF($KA$10=H12,I12,"")</f>
        <v/>
      </c>
      <c r="KB12" s="58" t="str">
        <f t="shared" ref="KB12:KB47" si="382">IF($KB$10=H12,I12,"")</f>
        <v/>
      </c>
      <c r="KC12" s="58" t="str">
        <f t="shared" ref="KC12:KC47" si="383">IF($KC$10=H12,I12,"")</f>
        <v/>
      </c>
      <c r="KD12" s="58" t="str">
        <f t="shared" ref="KD12:KD47" si="384">IF($KD$10=H12,I12,"")</f>
        <v/>
      </c>
      <c r="KE12" s="58" t="str">
        <f t="shared" ref="KE12:KE47" si="385">IF($KE$10=H12,I12,"")</f>
        <v/>
      </c>
      <c r="KF12" s="58" t="str">
        <f t="shared" ref="KF12:KF47" si="386">IF($KF$10=H12,I12,"")</f>
        <v/>
      </c>
      <c r="KG12" s="58" t="str">
        <f t="shared" ref="KG12:KG47" si="387">IF($KG$10=H12,I12,"")</f>
        <v/>
      </c>
      <c r="KH12" s="58" t="str">
        <f t="shared" ref="KH12:KH47" si="388">IF($KH$10=H12,I12,"")</f>
        <v/>
      </c>
      <c r="KI12" s="58" t="str">
        <f t="shared" ref="KI12:KI47" si="389">IF($KI$10=H12,I12,"")</f>
        <v/>
      </c>
      <c r="KJ12" s="58" t="str">
        <f t="shared" ref="KJ12:KJ47" si="390">IF($KJ$10=H12,I12,"")</f>
        <v/>
      </c>
      <c r="KK12" s="58" t="str">
        <f t="shared" ref="KK12:KK47" si="391">IF($KK$10=H12,I12,"")</f>
        <v/>
      </c>
      <c r="KL12" s="58" t="str">
        <f t="shared" ref="KL12:KL47" si="392">IF($KL$10=H12,I12,"")</f>
        <v/>
      </c>
      <c r="KM12" s="58" t="str">
        <f t="shared" ref="KM12:KM47" si="393">IF($KM$10=H12,I12,"")</f>
        <v/>
      </c>
      <c r="KN12" s="58" t="str">
        <f t="shared" ref="KN12:KN47" si="394">IF($KN$10=H12,I12,"")</f>
        <v/>
      </c>
      <c r="KO12" s="58" t="str">
        <f t="shared" ref="KO12:KO47" si="395">IF($KO$10=H12,I12,"")</f>
        <v/>
      </c>
      <c r="KP12" s="58" t="str">
        <f t="shared" ref="KP12:KP47" si="396">IF($KP$10=H12,I12,"")</f>
        <v/>
      </c>
      <c r="KQ12" s="58" t="str">
        <f t="shared" ref="KQ12:KQ47" si="397">IF($KQ$10=H12,I12,"")</f>
        <v/>
      </c>
      <c r="KR12" s="58" t="str">
        <f t="shared" ref="KR12:KR47" si="398">IF($KR$10=H12,I12,"")</f>
        <v/>
      </c>
      <c r="KS12" s="58" t="str">
        <f t="shared" ref="KS12:KS47" si="399">IF($KS$10=H12,I12,"")</f>
        <v/>
      </c>
      <c r="KT12" s="58" t="str">
        <f t="shared" ref="KT12:KT47" si="400">IF($KT$10=H12,I12,"")</f>
        <v/>
      </c>
      <c r="KU12" s="58" t="str">
        <f t="shared" ref="KU12:KU47" si="401">IF($KU$10=H12,I12,"")</f>
        <v/>
      </c>
      <c r="KV12" s="58" t="str">
        <f t="shared" ref="KV12:KV47" si="402">IF($KV$10=H12,I12,"")</f>
        <v/>
      </c>
      <c r="KW12" s="58" t="str">
        <f t="shared" ref="KW12:KW47" si="403">IF($KW$10=H12,I12,"")</f>
        <v/>
      </c>
      <c r="KX12" s="58" t="str">
        <f t="shared" ref="KX12:KX47" si="404">IF($KX$10=H12,I12,"")</f>
        <v/>
      </c>
    </row>
    <row r="13" spans="4:310" x14ac:dyDescent="0.55000000000000004">
      <c r="D13" s="3"/>
      <c r="E13" s="3"/>
      <c r="F13" s="3"/>
      <c r="G13" s="46">
        <f t="shared" ca="1" si="105"/>
        <v>768.992736499442</v>
      </c>
      <c r="H13" s="47" t="s">
        <v>34</v>
      </c>
      <c r="I13" s="56" t="s">
        <v>39</v>
      </c>
      <c r="J13" s="8"/>
      <c r="K13" s="57" t="str">
        <f t="shared" si="104"/>
        <v/>
      </c>
      <c r="L13" s="57" t="str">
        <f t="shared" si="106"/>
        <v/>
      </c>
      <c r="M13" s="57" t="str">
        <f t="shared" si="107"/>
        <v/>
      </c>
      <c r="N13" s="57" t="str">
        <f t="shared" si="108"/>
        <v/>
      </c>
      <c r="O13" s="57" t="str">
        <f t="shared" si="109"/>
        <v/>
      </c>
      <c r="P13" s="57" t="str">
        <f t="shared" si="110"/>
        <v/>
      </c>
      <c r="Q13" s="57" t="str">
        <f t="shared" si="111"/>
        <v/>
      </c>
      <c r="R13" s="57" t="str">
        <f t="shared" si="112"/>
        <v/>
      </c>
      <c r="S13" s="57" t="str">
        <f t="shared" si="113"/>
        <v/>
      </c>
      <c r="T13" s="57" t="str">
        <f t="shared" si="114"/>
        <v/>
      </c>
      <c r="U13" s="57" t="str">
        <f t="shared" si="115"/>
        <v/>
      </c>
      <c r="V13" s="57" t="str">
        <f t="shared" si="116"/>
        <v/>
      </c>
      <c r="W13" s="57" t="str">
        <f t="shared" si="117"/>
        <v/>
      </c>
      <c r="X13" s="57" t="str">
        <f t="shared" si="118"/>
        <v/>
      </c>
      <c r="Y13" s="57" t="str">
        <f t="shared" si="119"/>
        <v/>
      </c>
      <c r="Z13" s="57" t="str">
        <f t="shared" si="120"/>
        <v/>
      </c>
      <c r="AA13" s="57" t="str">
        <f t="shared" si="121"/>
        <v/>
      </c>
      <c r="AB13" s="57" t="str">
        <f t="shared" si="122"/>
        <v/>
      </c>
      <c r="AC13" s="57" t="str">
        <f t="shared" si="123"/>
        <v/>
      </c>
      <c r="AD13" s="57" t="str">
        <f t="shared" si="124"/>
        <v/>
      </c>
      <c r="AE13" s="58" t="str">
        <f t="shared" si="125"/>
        <v/>
      </c>
      <c r="AF13" s="58" t="str">
        <f t="shared" si="126"/>
        <v/>
      </c>
      <c r="AG13" s="58" t="str">
        <f t="shared" si="127"/>
        <v/>
      </c>
      <c r="AH13" s="58" t="str">
        <f t="shared" si="128"/>
        <v/>
      </c>
      <c r="AI13" s="58" t="str">
        <f t="shared" si="129"/>
        <v/>
      </c>
      <c r="AJ13" s="58" t="str">
        <f t="shared" si="130"/>
        <v/>
      </c>
      <c r="AK13" s="58" t="str">
        <f t="shared" si="131"/>
        <v/>
      </c>
      <c r="AL13" s="58" t="str">
        <f t="shared" si="132"/>
        <v/>
      </c>
      <c r="AM13" s="58" t="str">
        <f t="shared" si="133"/>
        <v/>
      </c>
      <c r="AN13" s="58" t="str">
        <f t="shared" si="134"/>
        <v/>
      </c>
      <c r="AO13" s="58" t="str">
        <f t="shared" si="135"/>
        <v/>
      </c>
      <c r="AP13" s="58" t="str">
        <f t="shared" si="136"/>
        <v/>
      </c>
      <c r="AQ13" s="58" t="str">
        <f t="shared" si="137"/>
        <v/>
      </c>
      <c r="AR13" s="58" t="str">
        <f t="shared" si="138"/>
        <v/>
      </c>
      <c r="AS13" s="58" t="str">
        <f t="shared" si="139"/>
        <v/>
      </c>
      <c r="AT13" s="58" t="str">
        <f t="shared" si="140"/>
        <v/>
      </c>
      <c r="AU13" s="58" t="str">
        <f t="shared" si="141"/>
        <v/>
      </c>
      <c r="AV13" s="58" t="str">
        <f t="shared" si="142"/>
        <v/>
      </c>
      <c r="AW13" s="58" t="str">
        <f t="shared" si="143"/>
        <v/>
      </c>
      <c r="AX13" s="58" t="str">
        <f t="shared" si="144"/>
        <v/>
      </c>
      <c r="AY13" s="58" t="str">
        <f t="shared" si="145"/>
        <v/>
      </c>
      <c r="AZ13" s="58" t="str">
        <f t="shared" si="146"/>
        <v/>
      </c>
      <c r="BA13" s="58" t="str">
        <f t="shared" si="147"/>
        <v/>
      </c>
      <c r="BB13" s="58" t="str">
        <f t="shared" si="148"/>
        <v/>
      </c>
      <c r="BC13" s="58" t="str">
        <f t="shared" si="149"/>
        <v/>
      </c>
      <c r="BD13" s="58" t="str">
        <f t="shared" si="150"/>
        <v/>
      </c>
      <c r="BE13" s="58" t="str">
        <f t="shared" si="151"/>
        <v/>
      </c>
      <c r="BF13" s="58" t="str">
        <f t="shared" si="152"/>
        <v/>
      </c>
      <c r="BG13" s="58" t="str">
        <f t="shared" si="153"/>
        <v/>
      </c>
      <c r="BH13" s="58" t="str">
        <f t="shared" si="154"/>
        <v/>
      </c>
      <c r="BI13" s="58" t="str">
        <f t="shared" si="155"/>
        <v/>
      </c>
      <c r="BJ13" s="58" t="str">
        <f t="shared" si="156"/>
        <v/>
      </c>
      <c r="BK13" s="58" t="str">
        <f t="shared" si="157"/>
        <v/>
      </c>
      <c r="BL13" s="58" t="str">
        <f t="shared" si="158"/>
        <v/>
      </c>
      <c r="BM13" s="58" t="str">
        <f t="shared" si="159"/>
        <v/>
      </c>
      <c r="BN13" s="58" t="str">
        <f t="shared" si="160"/>
        <v/>
      </c>
      <c r="BO13" s="58" t="str">
        <f t="shared" si="161"/>
        <v/>
      </c>
      <c r="BP13" s="58" t="str">
        <f t="shared" si="162"/>
        <v/>
      </c>
      <c r="BQ13" s="58" t="str">
        <f t="shared" si="163"/>
        <v/>
      </c>
      <c r="BR13" s="58" t="str">
        <f t="shared" si="164"/>
        <v/>
      </c>
      <c r="BS13" s="58" t="str">
        <f t="shared" si="165"/>
        <v/>
      </c>
      <c r="BT13" s="58" t="str">
        <f t="shared" si="166"/>
        <v/>
      </c>
      <c r="BU13" s="58" t="str">
        <f t="shared" si="167"/>
        <v/>
      </c>
      <c r="BV13" s="58" t="str">
        <f t="shared" si="168"/>
        <v/>
      </c>
      <c r="BW13" s="58" t="str">
        <f t="shared" si="169"/>
        <v/>
      </c>
      <c r="BX13" s="58" t="str">
        <f t="shared" si="170"/>
        <v/>
      </c>
      <c r="BY13" s="58" t="str">
        <f t="shared" si="171"/>
        <v/>
      </c>
      <c r="BZ13" s="58" t="str">
        <f t="shared" si="172"/>
        <v/>
      </c>
      <c r="CA13" s="58" t="str">
        <f t="shared" si="173"/>
        <v/>
      </c>
      <c r="CB13" s="58" t="str">
        <f t="shared" si="174"/>
        <v/>
      </c>
      <c r="CC13" s="58" t="str">
        <f t="shared" si="175"/>
        <v/>
      </c>
      <c r="CD13" s="58" t="str">
        <f t="shared" si="176"/>
        <v/>
      </c>
      <c r="CE13" s="58" t="str">
        <f t="shared" si="177"/>
        <v/>
      </c>
      <c r="CF13" s="58" t="str">
        <f t="shared" si="178"/>
        <v/>
      </c>
      <c r="CG13" s="58" t="str">
        <f t="shared" si="179"/>
        <v/>
      </c>
      <c r="CH13" s="58" t="str">
        <f t="shared" si="180"/>
        <v/>
      </c>
      <c r="CI13" s="58" t="str">
        <f t="shared" si="181"/>
        <v/>
      </c>
      <c r="CJ13" s="58" t="str">
        <f t="shared" si="182"/>
        <v/>
      </c>
      <c r="CK13" s="58" t="str">
        <f t="shared" si="183"/>
        <v/>
      </c>
      <c r="CL13" s="58" t="str">
        <f t="shared" si="184"/>
        <v/>
      </c>
      <c r="CM13" s="58" t="str">
        <f t="shared" si="185"/>
        <v/>
      </c>
      <c r="CN13" s="58" t="str">
        <f t="shared" si="186"/>
        <v/>
      </c>
      <c r="CO13" s="58" t="str">
        <f t="shared" si="187"/>
        <v/>
      </c>
      <c r="CP13" s="58" t="str">
        <f t="shared" si="188"/>
        <v/>
      </c>
      <c r="CQ13" s="58" t="str">
        <f t="shared" si="189"/>
        <v/>
      </c>
      <c r="CR13" s="58" t="str">
        <f t="shared" si="190"/>
        <v/>
      </c>
      <c r="CS13" s="58" t="str">
        <f t="shared" si="191"/>
        <v/>
      </c>
      <c r="CT13" s="58" t="str">
        <f t="shared" si="192"/>
        <v/>
      </c>
      <c r="CU13" s="58" t="str">
        <f t="shared" si="193"/>
        <v/>
      </c>
      <c r="CV13" s="58" t="str">
        <f t="shared" si="194"/>
        <v/>
      </c>
      <c r="CW13" s="58" t="str">
        <f t="shared" si="195"/>
        <v/>
      </c>
      <c r="CX13" s="58" t="str">
        <f t="shared" si="196"/>
        <v/>
      </c>
      <c r="CY13" s="58" t="str">
        <f t="shared" si="197"/>
        <v/>
      </c>
      <c r="CZ13" s="58" t="str">
        <f t="shared" si="198"/>
        <v/>
      </c>
      <c r="DA13" s="58" t="str">
        <f t="shared" si="199"/>
        <v/>
      </c>
      <c r="DB13" s="58" t="str">
        <f t="shared" si="200"/>
        <v/>
      </c>
      <c r="DC13" s="58" t="str">
        <f t="shared" si="201"/>
        <v/>
      </c>
      <c r="DD13" s="58" t="str">
        <f t="shared" si="202"/>
        <v/>
      </c>
      <c r="DE13" s="58" t="str">
        <f t="shared" si="203"/>
        <v/>
      </c>
      <c r="DF13" s="58" t="str">
        <f t="shared" si="204"/>
        <v/>
      </c>
      <c r="DG13" s="58" t="str">
        <f t="shared" si="205"/>
        <v/>
      </c>
      <c r="DH13" s="58" t="str">
        <f t="shared" si="206"/>
        <v/>
      </c>
      <c r="DI13" s="58" t="str">
        <f t="shared" si="207"/>
        <v/>
      </c>
      <c r="DJ13" s="58" t="str">
        <f t="shared" si="208"/>
        <v/>
      </c>
      <c r="DK13" s="58" t="str">
        <f t="shared" si="209"/>
        <v/>
      </c>
      <c r="DL13" s="58" t="str">
        <f t="shared" si="210"/>
        <v/>
      </c>
      <c r="DM13" s="58" t="str">
        <f t="shared" si="211"/>
        <v/>
      </c>
      <c r="DN13" s="58" t="str">
        <f t="shared" si="212"/>
        <v/>
      </c>
      <c r="DO13" s="58" t="str">
        <f t="shared" si="213"/>
        <v/>
      </c>
      <c r="DP13" s="58" t="str">
        <f t="shared" si="214"/>
        <v/>
      </c>
      <c r="DQ13" s="58" t="str">
        <f t="shared" si="215"/>
        <v/>
      </c>
      <c r="DR13" s="58" t="str">
        <f t="shared" si="216"/>
        <v/>
      </c>
      <c r="DS13" s="58" t="str">
        <f t="shared" si="217"/>
        <v/>
      </c>
      <c r="DT13" s="58" t="str">
        <f t="shared" si="218"/>
        <v/>
      </c>
      <c r="DU13" s="58" t="str">
        <f t="shared" si="219"/>
        <v/>
      </c>
      <c r="DV13" s="58" t="str">
        <f t="shared" si="220"/>
        <v/>
      </c>
      <c r="DW13" s="58" t="str">
        <f t="shared" si="221"/>
        <v/>
      </c>
      <c r="DX13" s="58" t="str">
        <f t="shared" si="222"/>
        <v/>
      </c>
      <c r="DY13" s="58" t="str">
        <f t="shared" si="223"/>
        <v/>
      </c>
      <c r="DZ13" s="58" t="str">
        <f t="shared" si="224"/>
        <v/>
      </c>
      <c r="EA13" s="58" t="str">
        <f t="shared" si="225"/>
        <v/>
      </c>
      <c r="EB13" s="58" t="str">
        <f t="shared" si="226"/>
        <v/>
      </c>
      <c r="EC13" s="58" t="str">
        <f t="shared" si="227"/>
        <v/>
      </c>
      <c r="ED13" s="58" t="str">
        <f t="shared" si="228"/>
        <v/>
      </c>
      <c r="EE13" s="58" t="str">
        <f t="shared" si="229"/>
        <v/>
      </c>
      <c r="EF13" s="58" t="str">
        <f t="shared" si="230"/>
        <v/>
      </c>
      <c r="EG13" s="58" t="str">
        <f t="shared" si="231"/>
        <v/>
      </c>
      <c r="EH13" s="58" t="str">
        <f t="shared" si="232"/>
        <v/>
      </c>
      <c r="EI13" s="58" t="str">
        <f t="shared" si="233"/>
        <v/>
      </c>
      <c r="EJ13" s="58" t="str">
        <f t="shared" si="234"/>
        <v/>
      </c>
      <c r="EK13" s="58" t="str">
        <f t="shared" si="235"/>
        <v/>
      </c>
      <c r="EL13" s="58" t="str">
        <f t="shared" si="236"/>
        <v/>
      </c>
      <c r="EM13" s="58" t="str">
        <f t="shared" si="237"/>
        <v/>
      </c>
      <c r="EN13" s="58" t="str">
        <f t="shared" si="238"/>
        <v/>
      </c>
      <c r="EO13" s="58" t="str">
        <f t="shared" si="239"/>
        <v/>
      </c>
      <c r="EP13" s="58" t="str">
        <f t="shared" si="240"/>
        <v/>
      </c>
      <c r="EQ13" s="58" t="str">
        <f t="shared" si="241"/>
        <v/>
      </c>
      <c r="ER13" s="58" t="str">
        <f t="shared" si="242"/>
        <v/>
      </c>
      <c r="ES13" s="58" t="str">
        <f t="shared" si="243"/>
        <v/>
      </c>
      <c r="ET13" s="58" t="str">
        <f t="shared" si="244"/>
        <v/>
      </c>
      <c r="EU13" s="58" t="str">
        <f t="shared" si="245"/>
        <v/>
      </c>
      <c r="EV13" s="58" t="str">
        <f t="shared" si="246"/>
        <v/>
      </c>
      <c r="EW13" s="58" t="str">
        <f t="shared" si="247"/>
        <v/>
      </c>
      <c r="EX13" s="58" t="str">
        <f t="shared" si="248"/>
        <v/>
      </c>
      <c r="EY13" s="58" t="str">
        <f t="shared" si="249"/>
        <v/>
      </c>
      <c r="EZ13" s="58" t="str">
        <f t="shared" si="250"/>
        <v/>
      </c>
      <c r="FA13" s="58" t="str">
        <f t="shared" si="251"/>
        <v/>
      </c>
      <c r="FB13" s="58" t="str">
        <f t="shared" si="252"/>
        <v/>
      </c>
      <c r="FC13" s="58" t="str">
        <f t="shared" si="253"/>
        <v/>
      </c>
      <c r="FD13" s="58" t="str">
        <f t="shared" si="254"/>
        <v/>
      </c>
      <c r="FE13" s="58" t="str">
        <f t="shared" si="255"/>
        <v/>
      </c>
      <c r="FF13" s="58" t="str">
        <f t="shared" si="256"/>
        <v/>
      </c>
      <c r="FG13" s="58" t="str">
        <f t="shared" si="257"/>
        <v/>
      </c>
      <c r="FH13" s="58" t="str">
        <f t="shared" si="258"/>
        <v/>
      </c>
      <c r="FI13" s="58" t="str">
        <f t="shared" si="259"/>
        <v/>
      </c>
      <c r="FJ13" s="58" t="str">
        <f t="shared" si="260"/>
        <v/>
      </c>
      <c r="FK13" s="58" t="str">
        <f t="shared" si="261"/>
        <v/>
      </c>
      <c r="FL13" s="58" t="str">
        <f t="shared" si="262"/>
        <v/>
      </c>
      <c r="FM13" s="58" t="str">
        <f t="shared" si="263"/>
        <v/>
      </c>
      <c r="FN13" s="58" t="str">
        <f t="shared" si="264"/>
        <v/>
      </c>
      <c r="FO13" s="58" t="str">
        <f t="shared" si="265"/>
        <v/>
      </c>
      <c r="FP13" s="58" t="str">
        <f t="shared" si="266"/>
        <v/>
      </c>
      <c r="FQ13" s="58" t="str">
        <f t="shared" si="267"/>
        <v/>
      </c>
      <c r="FR13" s="58" t="str">
        <f t="shared" si="268"/>
        <v/>
      </c>
      <c r="FS13" s="58" t="str">
        <f t="shared" si="269"/>
        <v/>
      </c>
      <c r="FT13" s="58" t="str">
        <f t="shared" si="270"/>
        <v/>
      </c>
      <c r="FU13" s="58" t="str">
        <f t="shared" si="271"/>
        <v/>
      </c>
      <c r="FV13" s="58" t="str">
        <f t="shared" si="272"/>
        <v/>
      </c>
      <c r="FW13" s="58" t="str">
        <f t="shared" si="273"/>
        <v/>
      </c>
      <c r="FX13" s="58" t="str">
        <f t="shared" si="274"/>
        <v/>
      </c>
      <c r="FY13" s="58" t="str">
        <f t="shared" si="275"/>
        <v/>
      </c>
      <c r="FZ13" s="58" t="str">
        <f t="shared" si="276"/>
        <v/>
      </c>
      <c r="GA13" s="58" t="str">
        <f t="shared" si="277"/>
        <v/>
      </c>
      <c r="GB13" s="58" t="str">
        <f t="shared" si="278"/>
        <v/>
      </c>
      <c r="GC13" s="58" t="str">
        <f t="shared" si="279"/>
        <v/>
      </c>
      <c r="GD13" s="58" t="str">
        <f t="shared" si="280"/>
        <v/>
      </c>
      <c r="GE13" s="58" t="str">
        <f t="shared" si="281"/>
        <v/>
      </c>
      <c r="GF13" s="58" t="str">
        <f t="shared" si="282"/>
        <v/>
      </c>
      <c r="GG13" s="58" t="str">
        <f t="shared" si="283"/>
        <v/>
      </c>
      <c r="GH13" s="58" t="str">
        <f t="shared" si="284"/>
        <v/>
      </c>
      <c r="GI13" s="58" t="str">
        <f t="shared" si="285"/>
        <v/>
      </c>
      <c r="GJ13" s="58" t="str">
        <f t="shared" si="286"/>
        <v/>
      </c>
      <c r="GK13" s="58" t="str">
        <f t="shared" si="287"/>
        <v/>
      </c>
      <c r="GL13" s="58" t="str">
        <f t="shared" si="288"/>
        <v/>
      </c>
      <c r="GM13" s="58" t="str">
        <f t="shared" si="289"/>
        <v/>
      </c>
      <c r="GN13" s="58" t="str">
        <f t="shared" si="290"/>
        <v/>
      </c>
      <c r="GO13" s="58" t="str">
        <f t="shared" si="291"/>
        <v/>
      </c>
      <c r="GP13" s="58" t="str">
        <f t="shared" si="292"/>
        <v/>
      </c>
      <c r="GQ13" s="58" t="str">
        <f t="shared" si="293"/>
        <v/>
      </c>
      <c r="GR13" s="58" t="str">
        <f t="shared" si="294"/>
        <v/>
      </c>
      <c r="GS13" s="58" t="str">
        <f t="shared" si="295"/>
        <v/>
      </c>
      <c r="GT13" s="58" t="str">
        <f t="shared" si="296"/>
        <v/>
      </c>
      <c r="GU13" s="58" t="str">
        <f t="shared" si="297"/>
        <v/>
      </c>
      <c r="GV13" s="58" t="str">
        <f t="shared" si="298"/>
        <v/>
      </c>
      <c r="GW13" s="58" t="str">
        <f t="shared" si="299"/>
        <v/>
      </c>
      <c r="GX13" s="58" t="str">
        <f t="shared" si="300"/>
        <v/>
      </c>
      <c r="GY13" s="58" t="str">
        <f t="shared" si="301"/>
        <v/>
      </c>
      <c r="GZ13" s="58" t="str">
        <f t="shared" si="302"/>
        <v/>
      </c>
      <c r="HA13" s="58" t="str">
        <f t="shared" si="303"/>
        <v/>
      </c>
      <c r="HB13" s="58" t="str">
        <f t="shared" si="304"/>
        <v/>
      </c>
      <c r="HC13" s="58" t="str">
        <f t="shared" si="305"/>
        <v/>
      </c>
      <c r="HD13" s="58" t="str">
        <f t="shared" si="306"/>
        <v/>
      </c>
      <c r="HE13" s="58" t="str">
        <f t="shared" si="307"/>
        <v/>
      </c>
      <c r="HF13" s="58" t="str">
        <f t="shared" si="308"/>
        <v/>
      </c>
      <c r="HG13" s="58" t="str">
        <f t="shared" si="309"/>
        <v/>
      </c>
      <c r="HH13" s="58" t="str">
        <f t="shared" si="310"/>
        <v/>
      </c>
      <c r="HI13" s="58" t="str">
        <f t="shared" si="311"/>
        <v/>
      </c>
      <c r="HJ13" s="58" t="str">
        <f t="shared" si="312"/>
        <v/>
      </c>
      <c r="HK13" s="58" t="str">
        <f t="shared" si="313"/>
        <v/>
      </c>
      <c r="HL13" s="58" t="str">
        <f t="shared" si="314"/>
        <v/>
      </c>
      <c r="HM13" s="58" t="str">
        <f t="shared" si="315"/>
        <v/>
      </c>
      <c r="HN13" s="58" t="str">
        <f t="shared" si="316"/>
        <v/>
      </c>
      <c r="HO13" s="58" t="str">
        <f t="shared" si="317"/>
        <v/>
      </c>
      <c r="HP13" s="58" t="str">
        <f t="shared" si="318"/>
        <v/>
      </c>
      <c r="HQ13" s="58" t="str">
        <f t="shared" si="319"/>
        <v/>
      </c>
      <c r="HR13" s="58" t="str">
        <f t="shared" si="320"/>
        <v/>
      </c>
      <c r="HS13" s="58" t="str">
        <f t="shared" si="321"/>
        <v/>
      </c>
      <c r="HT13" s="58" t="str">
        <f t="shared" si="322"/>
        <v/>
      </c>
      <c r="HU13" s="58" t="str">
        <f t="shared" si="323"/>
        <v/>
      </c>
      <c r="HV13" s="58" t="str">
        <f t="shared" si="324"/>
        <v/>
      </c>
      <c r="HW13" s="58" t="str">
        <f t="shared" si="325"/>
        <v/>
      </c>
      <c r="HX13" s="58" t="str">
        <f t="shared" si="326"/>
        <v/>
      </c>
      <c r="HY13" s="58" t="str">
        <f t="shared" si="327"/>
        <v/>
      </c>
      <c r="HZ13" s="58" t="str">
        <f t="shared" si="328"/>
        <v/>
      </c>
      <c r="IA13" s="58" t="str">
        <f t="shared" si="329"/>
        <v/>
      </c>
      <c r="IB13" s="58" t="str">
        <f t="shared" si="330"/>
        <v/>
      </c>
      <c r="IC13" s="58" t="str">
        <f t="shared" si="331"/>
        <v/>
      </c>
      <c r="ID13" s="58" t="str">
        <f t="shared" si="332"/>
        <v/>
      </c>
      <c r="IE13" s="58" t="str">
        <f t="shared" si="333"/>
        <v/>
      </c>
      <c r="IF13" s="58" t="str">
        <f t="shared" si="334"/>
        <v/>
      </c>
      <c r="IG13" s="58" t="str">
        <f t="shared" si="335"/>
        <v/>
      </c>
      <c r="IH13" s="58" t="str">
        <f t="shared" si="336"/>
        <v/>
      </c>
      <c r="II13" s="58" t="str">
        <f t="shared" si="337"/>
        <v/>
      </c>
      <c r="IJ13" s="58" t="str">
        <f t="shared" si="338"/>
        <v/>
      </c>
      <c r="IK13" s="58" t="str">
        <f t="shared" si="339"/>
        <v/>
      </c>
      <c r="IL13" s="58" t="str">
        <f t="shared" si="340"/>
        <v/>
      </c>
      <c r="IM13" s="58" t="str">
        <f t="shared" si="341"/>
        <v/>
      </c>
      <c r="IN13" s="58" t="str">
        <f t="shared" si="342"/>
        <v/>
      </c>
      <c r="IO13" s="58" t="str">
        <f t="shared" si="343"/>
        <v/>
      </c>
      <c r="IP13" s="58" t="str">
        <f t="shared" si="344"/>
        <v/>
      </c>
      <c r="IQ13" s="58" t="str">
        <f t="shared" si="345"/>
        <v/>
      </c>
      <c r="IR13" s="58" t="str">
        <f t="shared" si="346"/>
        <v/>
      </c>
      <c r="IS13" s="58" t="str">
        <f t="shared" si="347"/>
        <v/>
      </c>
      <c r="IT13" s="58" t="str">
        <f t="shared" si="348"/>
        <v/>
      </c>
      <c r="IU13" s="58" t="str">
        <f t="shared" si="349"/>
        <v/>
      </c>
      <c r="IV13" s="58" t="str">
        <f t="shared" si="350"/>
        <v/>
      </c>
      <c r="IW13" s="58" t="str">
        <f t="shared" si="351"/>
        <v/>
      </c>
      <c r="IX13" s="58" t="str">
        <f t="shared" si="352"/>
        <v/>
      </c>
      <c r="IY13" s="58" t="str">
        <f t="shared" si="353"/>
        <v/>
      </c>
      <c r="IZ13" s="58" t="str">
        <f t="shared" si="354"/>
        <v/>
      </c>
      <c r="JA13" s="58" t="str">
        <f t="shared" si="355"/>
        <v/>
      </c>
      <c r="JB13" s="58" t="str">
        <f t="shared" si="356"/>
        <v/>
      </c>
      <c r="JC13" s="58" t="str">
        <f t="shared" si="357"/>
        <v/>
      </c>
      <c r="JD13" s="58" t="str">
        <f t="shared" si="358"/>
        <v/>
      </c>
      <c r="JE13" s="58" t="str">
        <f t="shared" si="359"/>
        <v/>
      </c>
      <c r="JF13" s="58" t="str">
        <f t="shared" si="360"/>
        <v/>
      </c>
      <c r="JG13" s="58" t="str">
        <f t="shared" si="361"/>
        <v/>
      </c>
      <c r="JH13" s="58" t="str">
        <f t="shared" si="362"/>
        <v/>
      </c>
      <c r="JI13" s="58" t="str">
        <f t="shared" si="363"/>
        <v/>
      </c>
      <c r="JJ13" s="58" t="str">
        <f t="shared" si="364"/>
        <v/>
      </c>
      <c r="JK13" s="58" t="str">
        <f t="shared" si="365"/>
        <v/>
      </c>
      <c r="JL13" s="58" t="str">
        <f t="shared" si="366"/>
        <v/>
      </c>
      <c r="JM13" s="58" t="str">
        <f t="shared" si="367"/>
        <v/>
      </c>
      <c r="JN13" s="58" t="str">
        <f t="shared" si="368"/>
        <v/>
      </c>
      <c r="JO13" s="58" t="str">
        <f t="shared" si="369"/>
        <v/>
      </c>
      <c r="JP13" s="58" t="str">
        <f t="shared" si="370"/>
        <v/>
      </c>
      <c r="JQ13" s="58" t="str">
        <f t="shared" si="371"/>
        <v/>
      </c>
      <c r="JR13" s="58" t="str">
        <f t="shared" si="372"/>
        <v/>
      </c>
      <c r="JS13" s="58" t="str">
        <f t="shared" si="373"/>
        <v/>
      </c>
      <c r="JT13" s="58" t="str">
        <f t="shared" si="374"/>
        <v/>
      </c>
      <c r="JU13" s="58" t="str">
        <f t="shared" si="375"/>
        <v/>
      </c>
      <c r="JV13" s="58" t="str">
        <f t="shared" si="376"/>
        <v/>
      </c>
      <c r="JW13" s="58" t="str">
        <f t="shared" si="377"/>
        <v/>
      </c>
      <c r="JX13" s="58" t="str">
        <f t="shared" si="378"/>
        <v/>
      </c>
      <c r="JY13" s="58" t="str">
        <f t="shared" si="379"/>
        <v/>
      </c>
      <c r="JZ13" s="58" t="str">
        <f t="shared" si="380"/>
        <v/>
      </c>
      <c r="KA13" s="58" t="str">
        <f t="shared" si="381"/>
        <v/>
      </c>
      <c r="KB13" s="58" t="str">
        <f t="shared" si="382"/>
        <v/>
      </c>
      <c r="KC13" s="58" t="str">
        <f t="shared" si="383"/>
        <v/>
      </c>
      <c r="KD13" s="58" t="str">
        <f t="shared" si="384"/>
        <v/>
      </c>
      <c r="KE13" s="58" t="str">
        <f t="shared" si="385"/>
        <v/>
      </c>
      <c r="KF13" s="58" t="str">
        <f t="shared" si="386"/>
        <v/>
      </c>
      <c r="KG13" s="58" t="str">
        <f t="shared" si="387"/>
        <v/>
      </c>
      <c r="KH13" s="58" t="str">
        <f t="shared" si="388"/>
        <v/>
      </c>
      <c r="KI13" s="58" t="str">
        <f t="shared" si="389"/>
        <v/>
      </c>
      <c r="KJ13" s="58" t="str">
        <f t="shared" si="390"/>
        <v/>
      </c>
      <c r="KK13" s="58" t="str">
        <f t="shared" si="391"/>
        <v/>
      </c>
      <c r="KL13" s="58" t="str">
        <f t="shared" si="392"/>
        <v/>
      </c>
      <c r="KM13" s="58" t="str">
        <f t="shared" si="393"/>
        <v/>
      </c>
      <c r="KN13" s="58" t="str">
        <f t="shared" si="394"/>
        <v/>
      </c>
      <c r="KO13" s="58" t="str">
        <f t="shared" si="395"/>
        <v/>
      </c>
      <c r="KP13" s="58" t="str">
        <f t="shared" si="396"/>
        <v/>
      </c>
      <c r="KQ13" s="58" t="str">
        <f t="shared" si="397"/>
        <v/>
      </c>
      <c r="KR13" s="58" t="str">
        <f t="shared" si="398"/>
        <v/>
      </c>
      <c r="KS13" s="58" t="str">
        <f t="shared" si="399"/>
        <v/>
      </c>
      <c r="KT13" s="58" t="str">
        <f t="shared" si="400"/>
        <v/>
      </c>
      <c r="KU13" s="58" t="str">
        <f t="shared" si="401"/>
        <v/>
      </c>
      <c r="KV13" s="58" t="str">
        <f t="shared" si="402"/>
        <v/>
      </c>
      <c r="KW13" s="58" t="str">
        <f t="shared" si="403"/>
        <v/>
      </c>
      <c r="KX13" s="58" t="str">
        <f t="shared" si="404"/>
        <v/>
      </c>
    </row>
    <row r="14" spans="4:310" x14ac:dyDescent="0.55000000000000004">
      <c r="D14" s="11" t="s">
        <v>86</v>
      </c>
      <c r="E14" s="11"/>
      <c r="F14" s="11"/>
      <c r="G14" s="46">
        <f t="shared" ca="1" si="105"/>
        <v>712.31748269733009</v>
      </c>
      <c r="H14" s="47" t="s">
        <v>27</v>
      </c>
      <c r="I14" s="56" t="s">
        <v>40</v>
      </c>
      <c r="J14" s="8"/>
      <c r="K14" s="57" t="str">
        <f t="shared" si="104"/>
        <v/>
      </c>
      <c r="L14" s="57" t="str">
        <f t="shared" si="106"/>
        <v/>
      </c>
      <c r="M14" s="57" t="str">
        <f t="shared" si="107"/>
        <v>LDD$$</v>
      </c>
      <c r="N14" s="57" t="str">
        <f t="shared" si="108"/>
        <v/>
      </c>
      <c r="O14" s="57" t="str">
        <f t="shared" si="109"/>
        <v/>
      </c>
      <c r="P14" s="57" t="str">
        <f t="shared" si="110"/>
        <v/>
      </c>
      <c r="Q14" s="57" t="str">
        <f t="shared" si="111"/>
        <v/>
      </c>
      <c r="R14" s="57" t="str">
        <f t="shared" si="112"/>
        <v>LDD$$</v>
      </c>
      <c r="S14" s="57" t="str">
        <f t="shared" si="113"/>
        <v/>
      </c>
      <c r="T14" s="57" t="str">
        <f t="shared" si="114"/>
        <v/>
      </c>
      <c r="U14" s="57" t="str">
        <f t="shared" si="115"/>
        <v/>
      </c>
      <c r="V14" s="57" t="str">
        <f t="shared" si="116"/>
        <v/>
      </c>
      <c r="W14" s="57" t="str">
        <f t="shared" si="117"/>
        <v/>
      </c>
      <c r="X14" s="57" t="str">
        <f t="shared" si="118"/>
        <v/>
      </c>
      <c r="Y14" s="57" t="str">
        <f t="shared" si="119"/>
        <v/>
      </c>
      <c r="Z14" s="57" t="str">
        <f t="shared" si="120"/>
        <v/>
      </c>
      <c r="AA14" s="57" t="str">
        <f t="shared" si="121"/>
        <v/>
      </c>
      <c r="AB14" s="57" t="str">
        <f t="shared" si="122"/>
        <v/>
      </c>
      <c r="AC14" s="57" t="str">
        <f t="shared" si="123"/>
        <v/>
      </c>
      <c r="AD14" s="57" t="str">
        <f t="shared" si="124"/>
        <v/>
      </c>
      <c r="AE14" s="58" t="str">
        <f t="shared" si="125"/>
        <v/>
      </c>
      <c r="AF14" s="58" t="str">
        <f t="shared" si="126"/>
        <v/>
      </c>
      <c r="AG14" s="58" t="str">
        <f t="shared" si="127"/>
        <v/>
      </c>
      <c r="AH14" s="58" t="str">
        <f t="shared" si="128"/>
        <v/>
      </c>
      <c r="AI14" s="58" t="str">
        <f t="shared" si="129"/>
        <v/>
      </c>
      <c r="AJ14" s="58" t="str">
        <f t="shared" si="130"/>
        <v/>
      </c>
      <c r="AK14" s="58" t="str">
        <f t="shared" si="131"/>
        <v/>
      </c>
      <c r="AL14" s="58" t="str">
        <f t="shared" si="132"/>
        <v/>
      </c>
      <c r="AM14" s="58" t="str">
        <f t="shared" si="133"/>
        <v/>
      </c>
      <c r="AN14" s="58" t="str">
        <f t="shared" si="134"/>
        <v/>
      </c>
      <c r="AO14" s="58" t="str">
        <f t="shared" si="135"/>
        <v/>
      </c>
      <c r="AP14" s="58" t="str">
        <f t="shared" si="136"/>
        <v/>
      </c>
      <c r="AQ14" s="58" t="str">
        <f t="shared" si="137"/>
        <v/>
      </c>
      <c r="AR14" s="58" t="str">
        <f t="shared" si="138"/>
        <v/>
      </c>
      <c r="AS14" s="58" t="str">
        <f t="shared" si="139"/>
        <v>LDD$$</v>
      </c>
      <c r="AT14" s="58" t="str">
        <f t="shared" si="140"/>
        <v/>
      </c>
      <c r="AU14" s="58" t="str">
        <f t="shared" si="141"/>
        <v/>
      </c>
      <c r="AV14" s="58" t="str">
        <f t="shared" si="142"/>
        <v/>
      </c>
      <c r="AW14" s="58" t="str">
        <f t="shared" si="143"/>
        <v/>
      </c>
      <c r="AX14" s="58" t="str">
        <f t="shared" si="144"/>
        <v/>
      </c>
      <c r="AY14" s="58" t="str">
        <f t="shared" si="145"/>
        <v/>
      </c>
      <c r="AZ14" s="58" t="str">
        <f t="shared" si="146"/>
        <v/>
      </c>
      <c r="BA14" s="58" t="str">
        <f t="shared" si="147"/>
        <v/>
      </c>
      <c r="BB14" s="58" t="str">
        <f t="shared" si="148"/>
        <v/>
      </c>
      <c r="BC14" s="58" t="str">
        <f t="shared" si="149"/>
        <v/>
      </c>
      <c r="BD14" s="58" t="str">
        <f t="shared" si="150"/>
        <v/>
      </c>
      <c r="BE14" s="58" t="str">
        <f t="shared" si="151"/>
        <v/>
      </c>
      <c r="BF14" s="58" t="str">
        <f t="shared" si="152"/>
        <v/>
      </c>
      <c r="BG14" s="58" t="str">
        <f t="shared" si="153"/>
        <v/>
      </c>
      <c r="BH14" s="58" t="str">
        <f t="shared" si="154"/>
        <v/>
      </c>
      <c r="BI14" s="58" t="str">
        <f t="shared" si="155"/>
        <v/>
      </c>
      <c r="BJ14" s="58" t="str">
        <f t="shared" si="156"/>
        <v/>
      </c>
      <c r="BK14" s="58" t="str">
        <f t="shared" si="157"/>
        <v/>
      </c>
      <c r="BL14" s="58" t="str">
        <f t="shared" si="158"/>
        <v>LDD$$</v>
      </c>
      <c r="BM14" s="58" t="str">
        <f t="shared" si="159"/>
        <v/>
      </c>
      <c r="BN14" s="58" t="str">
        <f t="shared" si="160"/>
        <v/>
      </c>
      <c r="BO14" s="58" t="str">
        <f t="shared" si="161"/>
        <v/>
      </c>
      <c r="BP14" s="58" t="str">
        <f t="shared" si="162"/>
        <v/>
      </c>
      <c r="BQ14" s="58" t="str">
        <f t="shared" si="163"/>
        <v/>
      </c>
      <c r="BR14" s="58" t="str">
        <f t="shared" si="164"/>
        <v/>
      </c>
      <c r="BS14" s="58" t="str">
        <f t="shared" si="165"/>
        <v/>
      </c>
      <c r="BT14" s="58" t="str">
        <f t="shared" si="166"/>
        <v/>
      </c>
      <c r="BU14" s="58" t="str">
        <f t="shared" si="167"/>
        <v/>
      </c>
      <c r="BV14" s="58" t="str">
        <f t="shared" si="168"/>
        <v/>
      </c>
      <c r="BW14" s="58" t="str">
        <f t="shared" si="169"/>
        <v>LDD$$</v>
      </c>
      <c r="BX14" s="58" t="str">
        <f t="shared" si="170"/>
        <v/>
      </c>
      <c r="BY14" s="58" t="str">
        <f t="shared" si="171"/>
        <v/>
      </c>
      <c r="BZ14" s="58" t="str">
        <f t="shared" si="172"/>
        <v/>
      </c>
      <c r="CA14" s="58" t="str">
        <f t="shared" si="173"/>
        <v/>
      </c>
      <c r="CB14" s="58" t="str">
        <f t="shared" si="174"/>
        <v/>
      </c>
      <c r="CC14" s="58" t="str">
        <f t="shared" si="175"/>
        <v/>
      </c>
      <c r="CD14" s="58" t="str">
        <f t="shared" si="176"/>
        <v/>
      </c>
      <c r="CE14" s="58" t="str">
        <f t="shared" si="177"/>
        <v/>
      </c>
      <c r="CF14" s="58" t="str">
        <f t="shared" si="178"/>
        <v/>
      </c>
      <c r="CG14" s="58" t="str">
        <f t="shared" si="179"/>
        <v/>
      </c>
      <c r="CH14" s="58" t="str">
        <f t="shared" si="180"/>
        <v/>
      </c>
      <c r="CI14" s="58" t="str">
        <f t="shared" si="181"/>
        <v/>
      </c>
      <c r="CJ14" s="58" t="str">
        <f t="shared" si="182"/>
        <v/>
      </c>
      <c r="CK14" s="58" t="str">
        <f t="shared" si="183"/>
        <v/>
      </c>
      <c r="CL14" s="58" t="str">
        <f t="shared" si="184"/>
        <v/>
      </c>
      <c r="CM14" s="58" t="str">
        <f t="shared" si="185"/>
        <v/>
      </c>
      <c r="CN14" s="58" t="str">
        <f t="shared" si="186"/>
        <v/>
      </c>
      <c r="CO14" s="58" t="str">
        <f t="shared" si="187"/>
        <v/>
      </c>
      <c r="CP14" s="58" t="str">
        <f t="shared" si="188"/>
        <v/>
      </c>
      <c r="CQ14" s="58" t="str">
        <f t="shared" si="189"/>
        <v/>
      </c>
      <c r="CR14" s="58" t="str">
        <f t="shared" si="190"/>
        <v/>
      </c>
      <c r="CS14" s="58" t="str">
        <f t="shared" si="191"/>
        <v/>
      </c>
      <c r="CT14" s="58" t="str">
        <f t="shared" si="192"/>
        <v/>
      </c>
      <c r="CU14" s="58" t="str">
        <f t="shared" si="193"/>
        <v/>
      </c>
      <c r="CV14" s="58" t="str">
        <f t="shared" si="194"/>
        <v/>
      </c>
      <c r="CW14" s="58" t="str">
        <f t="shared" si="195"/>
        <v/>
      </c>
      <c r="CX14" s="58" t="str">
        <f t="shared" si="196"/>
        <v/>
      </c>
      <c r="CY14" s="58" t="str">
        <f t="shared" si="197"/>
        <v/>
      </c>
      <c r="CZ14" s="58" t="str">
        <f t="shared" si="198"/>
        <v/>
      </c>
      <c r="DA14" s="58" t="str">
        <f t="shared" si="199"/>
        <v/>
      </c>
      <c r="DB14" s="58" t="str">
        <f t="shared" si="200"/>
        <v/>
      </c>
      <c r="DC14" s="58" t="str">
        <f t="shared" si="201"/>
        <v/>
      </c>
      <c r="DD14" s="58" t="str">
        <f t="shared" si="202"/>
        <v/>
      </c>
      <c r="DE14" s="58" t="str">
        <f t="shared" si="203"/>
        <v/>
      </c>
      <c r="DF14" s="58" t="str">
        <f t="shared" si="204"/>
        <v/>
      </c>
      <c r="DG14" s="58" t="str">
        <f t="shared" si="205"/>
        <v/>
      </c>
      <c r="DH14" s="58" t="str">
        <f t="shared" si="206"/>
        <v/>
      </c>
      <c r="DI14" s="58" t="str">
        <f t="shared" si="207"/>
        <v/>
      </c>
      <c r="DJ14" s="58" t="str">
        <f t="shared" si="208"/>
        <v/>
      </c>
      <c r="DK14" s="58" t="str">
        <f t="shared" si="209"/>
        <v/>
      </c>
      <c r="DL14" s="58" t="str">
        <f t="shared" si="210"/>
        <v/>
      </c>
      <c r="DM14" s="58" t="str">
        <f t="shared" si="211"/>
        <v/>
      </c>
      <c r="DN14" s="58" t="str">
        <f t="shared" si="212"/>
        <v/>
      </c>
      <c r="DO14" s="58" t="str">
        <f t="shared" si="213"/>
        <v/>
      </c>
      <c r="DP14" s="58" t="str">
        <f t="shared" si="214"/>
        <v/>
      </c>
      <c r="DQ14" s="58" t="str">
        <f t="shared" si="215"/>
        <v/>
      </c>
      <c r="DR14" s="58" t="str">
        <f t="shared" si="216"/>
        <v/>
      </c>
      <c r="DS14" s="58" t="str">
        <f t="shared" si="217"/>
        <v/>
      </c>
      <c r="DT14" s="58" t="str">
        <f t="shared" si="218"/>
        <v/>
      </c>
      <c r="DU14" s="58" t="str">
        <f t="shared" si="219"/>
        <v/>
      </c>
      <c r="DV14" s="58" t="str">
        <f t="shared" si="220"/>
        <v/>
      </c>
      <c r="DW14" s="58" t="str">
        <f t="shared" si="221"/>
        <v/>
      </c>
      <c r="DX14" s="58" t="str">
        <f t="shared" si="222"/>
        <v/>
      </c>
      <c r="DY14" s="58" t="str">
        <f t="shared" si="223"/>
        <v/>
      </c>
      <c r="DZ14" s="58" t="str">
        <f t="shared" si="224"/>
        <v/>
      </c>
      <c r="EA14" s="58" t="str">
        <f t="shared" si="225"/>
        <v/>
      </c>
      <c r="EB14" s="58" t="str">
        <f t="shared" si="226"/>
        <v/>
      </c>
      <c r="EC14" s="58" t="str">
        <f t="shared" si="227"/>
        <v/>
      </c>
      <c r="ED14" s="58" t="str">
        <f t="shared" si="228"/>
        <v/>
      </c>
      <c r="EE14" s="58" t="str">
        <f t="shared" si="229"/>
        <v/>
      </c>
      <c r="EF14" s="58" t="str">
        <f t="shared" si="230"/>
        <v/>
      </c>
      <c r="EG14" s="58" t="str">
        <f t="shared" si="231"/>
        <v/>
      </c>
      <c r="EH14" s="58" t="str">
        <f t="shared" si="232"/>
        <v/>
      </c>
      <c r="EI14" s="58" t="str">
        <f t="shared" si="233"/>
        <v/>
      </c>
      <c r="EJ14" s="58" t="str">
        <f t="shared" si="234"/>
        <v/>
      </c>
      <c r="EK14" s="58" t="str">
        <f t="shared" si="235"/>
        <v/>
      </c>
      <c r="EL14" s="58" t="str">
        <f t="shared" si="236"/>
        <v/>
      </c>
      <c r="EM14" s="58" t="str">
        <f t="shared" si="237"/>
        <v/>
      </c>
      <c r="EN14" s="58" t="str">
        <f t="shared" si="238"/>
        <v/>
      </c>
      <c r="EO14" s="58" t="str">
        <f t="shared" si="239"/>
        <v/>
      </c>
      <c r="EP14" s="58" t="str">
        <f t="shared" si="240"/>
        <v/>
      </c>
      <c r="EQ14" s="58" t="str">
        <f t="shared" si="241"/>
        <v/>
      </c>
      <c r="ER14" s="58" t="str">
        <f t="shared" si="242"/>
        <v/>
      </c>
      <c r="ES14" s="58" t="str">
        <f t="shared" si="243"/>
        <v/>
      </c>
      <c r="ET14" s="58" t="str">
        <f t="shared" si="244"/>
        <v/>
      </c>
      <c r="EU14" s="58" t="str">
        <f t="shared" si="245"/>
        <v/>
      </c>
      <c r="EV14" s="58" t="str">
        <f t="shared" si="246"/>
        <v/>
      </c>
      <c r="EW14" s="58" t="str">
        <f t="shared" si="247"/>
        <v/>
      </c>
      <c r="EX14" s="58" t="str">
        <f t="shared" si="248"/>
        <v/>
      </c>
      <c r="EY14" s="58" t="str">
        <f t="shared" si="249"/>
        <v/>
      </c>
      <c r="EZ14" s="58" t="str">
        <f t="shared" si="250"/>
        <v/>
      </c>
      <c r="FA14" s="58" t="str">
        <f t="shared" si="251"/>
        <v/>
      </c>
      <c r="FB14" s="58" t="str">
        <f t="shared" si="252"/>
        <v/>
      </c>
      <c r="FC14" s="58" t="str">
        <f t="shared" si="253"/>
        <v/>
      </c>
      <c r="FD14" s="58" t="str">
        <f t="shared" si="254"/>
        <v/>
      </c>
      <c r="FE14" s="58" t="str">
        <f t="shared" si="255"/>
        <v/>
      </c>
      <c r="FF14" s="58" t="str">
        <f t="shared" si="256"/>
        <v/>
      </c>
      <c r="FG14" s="58" t="str">
        <f t="shared" si="257"/>
        <v/>
      </c>
      <c r="FH14" s="58" t="str">
        <f t="shared" si="258"/>
        <v/>
      </c>
      <c r="FI14" s="58" t="str">
        <f t="shared" si="259"/>
        <v/>
      </c>
      <c r="FJ14" s="58" t="str">
        <f t="shared" si="260"/>
        <v/>
      </c>
      <c r="FK14" s="58" t="str">
        <f t="shared" si="261"/>
        <v/>
      </c>
      <c r="FL14" s="58" t="str">
        <f t="shared" si="262"/>
        <v/>
      </c>
      <c r="FM14" s="58" t="str">
        <f t="shared" si="263"/>
        <v/>
      </c>
      <c r="FN14" s="58" t="str">
        <f t="shared" si="264"/>
        <v/>
      </c>
      <c r="FO14" s="58" t="str">
        <f t="shared" si="265"/>
        <v/>
      </c>
      <c r="FP14" s="58" t="str">
        <f t="shared" si="266"/>
        <v/>
      </c>
      <c r="FQ14" s="58" t="str">
        <f t="shared" si="267"/>
        <v/>
      </c>
      <c r="FR14" s="58" t="str">
        <f t="shared" si="268"/>
        <v/>
      </c>
      <c r="FS14" s="58" t="str">
        <f t="shared" si="269"/>
        <v/>
      </c>
      <c r="FT14" s="58" t="str">
        <f t="shared" si="270"/>
        <v/>
      </c>
      <c r="FU14" s="58" t="str">
        <f t="shared" si="271"/>
        <v/>
      </c>
      <c r="FV14" s="58" t="str">
        <f t="shared" si="272"/>
        <v/>
      </c>
      <c r="FW14" s="58" t="str">
        <f t="shared" si="273"/>
        <v/>
      </c>
      <c r="FX14" s="58" t="str">
        <f t="shared" si="274"/>
        <v/>
      </c>
      <c r="FY14" s="58" t="str">
        <f t="shared" si="275"/>
        <v/>
      </c>
      <c r="FZ14" s="58" t="str">
        <f t="shared" si="276"/>
        <v/>
      </c>
      <c r="GA14" s="58" t="str">
        <f t="shared" si="277"/>
        <v/>
      </c>
      <c r="GB14" s="58" t="str">
        <f t="shared" si="278"/>
        <v/>
      </c>
      <c r="GC14" s="58" t="str">
        <f t="shared" si="279"/>
        <v/>
      </c>
      <c r="GD14" s="58" t="str">
        <f t="shared" si="280"/>
        <v/>
      </c>
      <c r="GE14" s="58" t="str">
        <f t="shared" si="281"/>
        <v/>
      </c>
      <c r="GF14" s="58" t="str">
        <f t="shared" si="282"/>
        <v/>
      </c>
      <c r="GG14" s="58" t="str">
        <f t="shared" si="283"/>
        <v/>
      </c>
      <c r="GH14" s="58" t="str">
        <f t="shared" si="284"/>
        <v/>
      </c>
      <c r="GI14" s="58" t="str">
        <f t="shared" si="285"/>
        <v/>
      </c>
      <c r="GJ14" s="58" t="str">
        <f t="shared" si="286"/>
        <v/>
      </c>
      <c r="GK14" s="58" t="str">
        <f t="shared" si="287"/>
        <v/>
      </c>
      <c r="GL14" s="58" t="str">
        <f t="shared" si="288"/>
        <v/>
      </c>
      <c r="GM14" s="58" t="str">
        <f t="shared" si="289"/>
        <v/>
      </c>
      <c r="GN14" s="58" t="str">
        <f t="shared" si="290"/>
        <v/>
      </c>
      <c r="GO14" s="58" t="str">
        <f t="shared" si="291"/>
        <v/>
      </c>
      <c r="GP14" s="58" t="str">
        <f t="shared" si="292"/>
        <v/>
      </c>
      <c r="GQ14" s="58" t="str">
        <f t="shared" si="293"/>
        <v/>
      </c>
      <c r="GR14" s="58" t="str">
        <f t="shared" si="294"/>
        <v/>
      </c>
      <c r="GS14" s="58" t="str">
        <f t="shared" si="295"/>
        <v/>
      </c>
      <c r="GT14" s="58" t="str">
        <f t="shared" si="296"/>
        <v/>
      </c>
      <c r="GU14" s="58" t="str">
        <f t="shared" si="297"/>
        <v/>
      </c>
      <c r="GV14" s="58" t="str">
        <f t="shared" si="298"/>
        <v/>
      </c>
      <c r="GW14" s="58" t="str">
        <f t="shared" si="299"/>
        <v/>
      </c>
      <c r="GX14" s="58" t="str">
        <f t="shared" si="300"/>
        <v/>
      </c>
      <c r="GY14" s="58" t="str">
        <f t="shared" si="301"/>
        <v/>
      </c>
      <c r="GZ14" s="58" t="str">
        <f t="shared" si="302"/>
        <v/>
      </c>
      <c r="HA14" s="58" t="str">
        <f t="shared" si="303"/>
        <v/>
      </c>
      <c r="HB14" s="58" t="str">
        <f t="shared" si="304"/>
        <v/>
      </c>
      <c r="HC14" s="58" t="str">
        <f t="shared" si="305"/>
        <v/>
      </c>
      <c r="HD14" s="58" t="str">
        <f t="shared" si="306"/>
        <v/>
      </c>
      <c r="HE14" s="58" t="str">
        <f t="shared" si="307"/>
        <v/>
      </c>
      <c r="HF14" s="58" t="str">
        <f t="shared" si="308"/>
        <v/>
      </c>
      <c r="HG14" s="58" t="str">
        <f t="shared" si="309"/>
        <v/>
      </c>
      <c r="HH14" s="58" t="str">
        <f t="shared" si="310"/>
        <v/>
      </c>
      <c r="HI14" s="58" t="str">
        <f t="shared" si="311"/>
        <v/>
      </c>
      <c r="HJ14" s="58" t="str">
        <f t="shared" si="312"/>
        <v/>
      </c>
      <c r="HK14" s="58" t="str">
        <f t="shared" si="313"/>
        <v/>
      </c>
      <c r="HL14" s="58" t="str">
        <f t="shared" si="314"/>
        <v/>
      </c>
      <c r="HM14" s="58" t="str">
        <f t="shared" si="315"/>
        <v/>
      </c>
      <c r="HN14" s="58" t="str">
        <f t="shared" si="316"/>
        <v/>
      </c>
      <c r="HO14" s="58" t="str">
        <f t="shared" si="317"/>
        <v/>
      </c>
      <c r="HP14" s="58" t="str">
        <f t="shared" si="318"/>
        <v/>
      </c>
      <c r="HQ14" s="58" t="str">
        <f t="shared" si="319"/>
        <v/>
      </c>
      <c r="HR14" s="58" t="str">
        <f t="shared" si="320"/>
        <v/>
      </c>
      <c r="HS14" s="58" t="str">
        <f t="shared" si="321"/>
        <v/>
      </c>
      <c r="HT14" s="58" t="str">
        <f t="shared" si="322"/>
        <v/>
      </c>
      <c r="HU14" s="58" t="str">
        <f t="shared" si="323"/>
        <v/>
      </c>
      <c r="HV14" s="58" t="str">
        <f t="shared" si="324"/>
        <v/>
      </c>
      <c r="HW14" s="58" t="str">
        <f t="shared" si="325"/>
        <v/>
      </c>
      <c r="HX14" s="58" t="str">
        <f t="shared" si="326"/>
        <v/>
      </c>
      <c r="HY14" s="58" t="str">
        <f t="shared" si="327"/>
        <v/>
      </c>
      <c r="HZ14" s="58" t="str">
        <f t="shared" si="328"/>
        <v/>
      </c>
      <c r="IA14" s="58" t="str">
        <f t="shared" si="329"/>
        <v/>
      </c>
      <c r="IB14" s="58" t="str">
        <f t="shared" si="330"/>
        <v/>
      </c>
      <c r="IC14" s="58" t="str">
        <f t="shared" si="331"/>
        <v/>
      </c>
      <c r="ID14" s="58" t="str">
        <f t="shared" si="332"/>
        <v/>
      </c>
      <c r="IE14" s="58" t="str">
        <f t="shared" si="333"/>
        <v/>
      </c>
      <c r="IF14" s="58" t="str">
        <f t="shared" si="334"/>
        <v/>
      </c>
      <c r="IG14" s="58" t="str">
        <f t="shared" si="335"/>
        <v/>
      </c>
      <c r="IH14" s="58" t="str">
        <f t="shared" si="336"/>
        <v/>
      </c>
      <c r="II14" s="58" t="str">
        <f t="shared" si="337"/>
        <v/>
      </c>
      <c r="IJ14" s="58" t="str">
        <f t="shared" si="338"/>
        <v/>
      </c>
      <c r="IK14" s="58" t="str">
        <f t="shared" si="339"/>
        <v/>
      </c>
      <c r="IL14" s="58" t="str">
        <f t="shared" si="340"/>
        <v/>
      </c>
      <c r="IM14" s="58" t="str">
        <f t="shared" si="341"/>
        <v/>
      </c>
      <c r="IN14" s="58" t="str">
        <f t="shared" si="342"/>
        <v/>
      </c>
      <c r="IO14" s="58" t="str">
        <f t="shared" si="343"/>
        <v/>
      </c>
      <c r="IP14" s="58" t="str">
        <f t="shared" si="344"/>
        <v/>
      </c>
      <c r="IQ14" s="58" t="str">
        <f t="shared" si="345"/>
        <v/>
      </c>
      <c r="IR14" s="58" t="str">
        <f t="shared" si="346"/>
        <v/>
      </c>
      <c r="IS14" s="58" t="str">
        <f t="shared" si="347"/>
        <v/>
      </c>
      <c r="IT14" s="58" t="str">
        <f t="shared" si="348"/>
        <v/>
      </c>
      <c r="IU14" s="58" t="str">
        <f t="shared" si="349"/>
        <v/>
      </c>
      <c r="IV14" s="58" t="str">
        <f t="shared" si="350"/>
        <v/>
      </c>
      <c r="IW14" s="58" t="str">
        <f t="shared" si="351"/>
        <v/>
      </c>
      <c r="IX14" s="58" t="str">
        <f t="shared" si="352"/>
        <v/>
      </c>
      <c r="IY14" s="58" t="str">
        <f t="shared" si="353"/>
        <v/>
      </c>
      <c r="IZ14" s="58" t="str">
        <f t="shared" si="354"/>
        <v/>
      </c>
      <c r="JA14" s="58" t="str">
        <f t="shared" si="355"/>
        <v/>
      </c>
      <c r="JB14" s="58" t="str">
        <f t="shared" si="356"/>
        <v/>
      </c>
      <c r="JC14" s="58" t="str">
        <f t="shared" si="357"/>
        <v/>
      </c>
      <c r="JD14" s="58" t="str">
        <f t="shared" si="358"/>
        <v/>
      </c>
      <c r="JE14" s="58" t="str">
        <f t="shared" si="359"/>
        <v/>
      </c>
      <c r="JF14" s="58" t="str">
        <f t="shared" si="360"/>
        <v/>
      </c>
      <c r="JG14" s="58" t="str">
        <f t="shared" si="361"/>
        <v/>
      </c>
      <c r="JH14" s="58" t="str">
        <f t="shared" si="362"/>
        <v/>
      </c>
      <c r="JI14" s="58" t="str">
        <f t="shared" si="363"/>
        <v/>
      </c>
      <c r="JJ14" s="58" t="str">
        <f t="shared" si="364"/>
        <v/>
      </c>
      <c r="JK14" s="58" t="str">
        <f t="shared" si="365"/>
        <v/>
      </c>
      <c r="JL14" s="58" t="str">
        <f t="shared" si="366"/>
        <v/>
      </c>
      <c r="JM14" s="58" t="str">
        <f t="shared" si="367"/>
        <v/>
      </c>
      <c r="JN14" s="58" t="str">
        <f t="shared" si="368"/>
        <v/>
      </c>
      <c r="JO14" s="58" t="str">
        <f t="shared" si="369"/>
        <v/>
      </c>
      <c r="JP14" s="58" t="str">
        <f t="shared" si="370"/>
        <v/>
      </c>
      <c r="JQ14" s="58" t="str">
        <f t="shared" si="371"/>
        <v/>
      </c>
      <c r="JR14" s="58" t="str">
        <f t="shared" si="372"/>
        <v/>
      </c>
      <c r="JS14" s="58" t="str">
        <f t="shared" si="373"/>
        <v/>
      </c>
      <c r="JT14" s="58" t="str">
        <f t="shared" si="374"/>
        <v/>
      </c>
      <c r="JU14" s="58" t="str">
        <f t="shared" si="375"/>
        <v/>
      </c>
      <c r="JV14" s="58" t="str">
        <f t="shared" si="376"/>
        <v/>
      </c>
      <c r="JW14" s="58" t="str">
        <f t="shared" si="377"/>
        <v/>
      </c>
      <c r="JX14" s="58" t="str">
        <f t="shared" si="378"/>
        <v/>
      </c>
      <c r="JY14" s="58" t="str">
        <f t="shared" si="379"/>
        <v/>
      </c>
      <c r="JZ14" s="58" t="str">
        <f t="shared" si="380"/>
        <v/>
      </c>
      <c r="KA14" s="58" t="str">
        <f t="shared" si="381"/>
        <v/>
      </c>
      <c r="KB14" s="58" t="str">
        <f t="shared" si="382"/>
        <v/>
      </c>
      <c r="KC14" s="58" t="str">
        <f t="shared" si="383"/>
        <v/>
      </c>
      <c r="KD14" s="58" t="str">
        <f t="shared" si="384"/>
        <v/>
      </c>
      <c r="KE14" s="58" t="str">
        <f t="shared" si="385"/>
        <v/>
      </c>
      <c r="KF14" s="58" t="str">
        <f t="shared" si="386"/>
        <v/>
      </c>
      <c r="KG14" s="58" t="str">
        <f t="shared" si="387"/>
        <v/>
      </c>
      <c r="KH14" s="58" t="str">
        <f t="shared" si="388"/>
        <v/>
      </c>
      <c r="KI14" s="58" t="str">
        <f t="shared" si="389"/>
        <v/>
      </c>
      <c r="KJ14" s="58" t="str">
        <f t="shared" si="390"/>
        <v/>
      </c>
      <c r="KK14" s="58" t="str">
        <f t="shared" si="391"/>
        <v/>
      </c>
      <c r="KL14" s="58" t="str">
        <f t="shared" si="392"/>
        <v/>
      </c>
      <c r="KM14" s="58" t="str">
        <f t="shared" si="393"/>
        <v/>
      </c>
      <c r="KN14" s="58" t="str">
        <f t="shared" si="394"/>
        <v/>
      </c>
      <c r="KO14" s="58" t="str">
        <f t="shared" si="395"/>
        <v/>
      </c>
      <c r="KP14" s="58" t="str">
        <f t="shared" si="396"/>
        <v/>
      </c>
      <c r="KQ14" s="58" t="str">
        <f t="shared" si="397"/>
        <v/>
      </c>
      <c r="KR14" s="58" t="str">
        <f t="shared" si="398"/>
        <v/>
      </c>
      <c r="KS14" s="58" t="str">
        <f t="shared" si="399"/>
        <v/>
      </c>
      <c r="KT14" s="58" t="str">
        <f t="shared" si="400"/>
        <v/>
      </c>
      <c r="KU14" s="58" t="str">
        <f t="shared" si="401"/>
        <v/>
      </c>
      <c r="KV14" s="58" t="str">
        <f t="shared" si="402"/>
        <v/>
      </c>
      <c r="KW14" s="58" t="str">
        <f t="shared" si="403"/>
        <v/>
      </c>
      <c r="KX14" s="58" t="str">
        <f t="shared" si="404"/>
        <v/>
      </c>
    </row>
    <row r="15" spans="4:310" x14ac:dyDescent="0.55000000000000004">
      <c r="D15" s="3"/>
      <c r="E15" s="3"/>
      <c r="F15" s="3"/>
      <c r="G15" s="46">
        <f t="shared" ca="1" si="105"/>
        <v>190.93673150303559</v>
      </c>
      <c r="H15" s="47" t="s">
        <v>8</v>
      </c>
      <c r="I15" s="56" t="s">
        <v>64</v>
      </c>
      <c r="J15" s="8"/>
      <c r="K15" s="57" t="str">
        <f t="shared" si="104"/>
        <v/>
      </c>
      <c r="L15" s="57" t="str">
        <f t="shared" si="106"/>
        <v/>
      </c>
      <c r="M15" s="57" t="str">
        <f t="shared" si="107"/>
        <v/>
      </c>
      <c r="N15" s="57" t="str">
        <f t="shared" si="108"/>
        <v/>
      </c>
      <c r="O15" s="57" t="str">
        <f t="shared" si="109"/>
        <v/>
      </c>
      <c r="P15" s="57" t="str">
        <f t="shared" si="110"/>
        <v/>
      </c>
      <c r="Q15" s="57" t="str">
        <f t="shared" si="111"/>
        <v/>
      </c>
      <c r="R15" s="57" t="str">
        <f t="shared" si="112"/>
        <v/>
      </c>
      <c r="S15" s="57" t="str">
        <f t="shared" si="113"/>
        <v/>
      </c>
      <c r="T15" s="57" t="str">
        <f t="shared" si="114"/>
        <v/>
      </c>
      <c r="U15" s="57" t="str">
        <f t="shared" si="115"/>
        <v/>
      </c>
      <c r="V15" s="57" t="str">
        <f t="shared" si="116"/>
        <v/>
      </c>
      <c r="W15" s="57" t="str">
        <f t="shared" si="117"/>
        <v/>
      </c>
      <c r="X15" s="57" t="str">
        <f t="shared" si="118"/>
        <v/>
      </c>
      <c r="Y15" s="57" t="str">
        <f t="shared" si="119"/>
        <v/>
      </c>
      <c r="Z15" s="57" t="str">
        <f t="shared" si="120"/>
        <v/>
      </c>
      <c r="AA15" s="57" t="str">
        <f t="shared" si="121"/>
        <v/>
      </c>
      <c r="AB15" s="57" t="str">
        <f t="shared" si="122"/>
        <v/>
      </c>
      <c r="AC15" s="57" t="str">
        <f t="shared" si="123"/>
        <v/>
      </c>
      <c r="AD15" s="57" t="str">
        <f t="shared" si="124"/>
        <v/>
      </c>
      <c r="AE15" s="58" t="str">
        <f t="shared" si="125"/>
        <v/>
      </c>
      <c r="AF15" s="58" t="str">
        <f t="shared" si="126"/>
        <v>D$$$$</v>
      </c>
      <c r="AG15" s="58" t="str">
        <f t="shared" si="127"/>
        <v/>
      </c>
      <c r="AH15" s="58" t="str">
        <f t="shared" si="128"/>
        <v/>
      </c>
      <c r="AI15" s="58" t="str">
        <f t="shared" si="129"/>
        <v/>
      </c>
      <c r="AJ15" s="58" t="str">
        <f t="shared" si="130"/>
        <v/>
      </c>
      <c r="AK15" s="58" t="str">
        <f t="shared" si="131"/>
        <v/>
      </c>
      <c r="AL15" s="58" t="str">
        <f t="shared" si="132"/>
        <v/>
      </c>
      <c r="AM15" s="58" t="str">
        <f t="shared" si="133"/>
        <v/>
      </c>
      <c r="AN15" s="58" t="str">
        <f t="shared" si="134"/>
        <v/>
      </c>
      <c r="AO15" s="58" t="str">
        <f t="shared" si="135"/>
        <v/>
      </c>
      <c r="AP15" s="58" t="str">
        <f t="shared" si="136"/>
        <v/>
      </c>
      <c r="AQ15" s="58" t="str">
        <f t="shared" si="137"/>
        <v/>
      </c>
      <c r="AR15" s="58" t="str">
        <f t="shared" si="138"/>
        <v/>
      </c>
      <c r="AS15" s="58" t="str">
        <f t="shared" si="139"/>
        <v/>
      </c>
      <c r="AT15" s="58" t="str">
        <f t="shared" si="140"/>
        <v/>
      </c>
      <c r="AU15" s="58" t="str">
        <f t="shared" si="141"/>
        <v>D$$$$</v>
      </c>
      <c r="AV15" s="58" t="str">
        <f t="shared" si="142"/>
        <v/>
      </c>
      <c r="AW15" s="58" t="str">
        <f t="shared" si="143"/>
        <v/>
      </c>
      <c r="AX15" s="58" t="str">
        <f t="shared" si="144"/>
        <v/>
      </c>
      <c r="AY15" s="58" t="str">
        <f t="shared" si="145"/>
        <v/>
      </c>
      <c r="AZ15" s="58" t="str">
        <f t="shared" si="146"/>
        <v/>
      </c>
      <c r="BA15" s="58" t="str">
        <f t="shared" si="147"/>
        <v/>
      </c>
      <c r="BB15" s="58" t="str">
        <f t="shared" si="148"/>
        <v/>
      </c>
      <c r="BC15" s="58" t="str">
        <f t="shared" si="149"/>
        <v/>
      </c>
      <c r="BD15" s="58" t="str">
        <f t="shared" si="150"/>
        <v/>
      </c>
      <c r="BE15" s="58" t="str">
        <f t="shared" si="151"/>
        <v/>
      </c>
      <c r="BF15" s="58" t="str">
        <f t="shared" si="152"/>
        <v/>
      </c>
      <c r="BG15" s="58" t="str">
        <f t="shared" si="153"/>
        <v/>
      </c>
      <c r="BH15" s="58" t="str">
        <f t="shared" si="154"/>
        <v/>
      </c>
      <c r="BI15" s="58" t="str">
        <f t="shared" si="155"/>
        <v/>
      </c>
      <c r="BJ15" s="58" t="str">
        <f t="shared" si="156"/>
        <v/>
      </c>
      <c r="BK15" s="58" t="str">
        <f t="shared" si="157"/>
        <v/>
      </c>
      <c r="BL15" s="58" t="str">
        <f t="shared" si="158"/>
        <v/>
      </c>
      <c r="BM15" s="58" t="str">
        <f t="shared" si="159"/>
        <v/>
      </c>
      <c r="BN15" s="58" t="str">
        <f t="shared" si="160"/>
        <v/>
      </c>
      <c r="BO15" s="58" t="str">
        <f t="shared" si="161"/>
        <v>D$$$$</v>
      </c>
      <c r="BP15" s="58" t="str">
        <f t="shared" si="162"/>
        <v/>
      </c>
      <c r="BQ15" s="58" t="str">
        <f t="shared" si="163"/>
        <v/>
      </c>
      <c r="BR15" s="58" t="str">
        <f t="shared" si="164"/>
        <v/>
      </c>
      <c r="BS15" s="58" t="str">
        <f t="shared" si="165"/>
        <v/>
      </c>
      <c r="BT15" s="58" t="str">
        <f t="shared" si="166"/>
        <v/>
      </c>
      <c r="BU15" s="58" t="str">
        <f t="shared" si="167"/>
        <v>D$$$$</v>
      </c>
      <c r="BV15" s="58" t="str">
        <f t="shared" si="168"/>
        <v/>
      </c>
      <c r="BW15" s="58" t="str">
        <f t="shared" si="169"/>
        <v/>
      </c>
      <c r="BX15" s="58" t="str">
        <f t="shared" si="170"/>
        <v/>
      </c>
      <c r="BY15" s="58" t="str">
        <f t="shared" si="171"/>
        <v>D$$$$</v>
      </c>
      <c r="BZ15" s="58" t="str">
        <f t="shared" si="172"/>
        <v/>
      </c>
      <c r="CA15" s="58" t="str">
        <f t="shared" si="173"/>
        <v/>
      </c>
      <c r="CB15" s="58" t="str">
        <f t="shared" si="174"/>
        <v/>
      </c>
      <c r="CC15" s="58" t="str">
        <f t="shared" si="175"/>
        <v/>
      </c>
      <c r="CD15" s="58" t="str">
        <f t="shared" si="176"/>
        <v/>
      </c>
      <c r="CE15" s="58" t="str">
        <f t="shared" si="177"/>
        <v/>
      </c>
      <c r="CF15" s="58" t="str">
        <f t="shared" si="178"/>
        <v/>
      </c>
      <c r="CG15" s="58" t="str">
        <f t="shared" si="179"/>
        <v/>
      </c>
      <c r="CH15" s="58" t="str">
        <f t="shared" si="180"/>
        <v/>
      </c>
      <c r="CI15" s="58" t="str">
        <f t="shared" si="181"/>
        <v/>
      </c>
      <c r="CJ15" s="58" t="str">
        <f t="shared" si="182"/>
        <v/>
      </c>
      <c r="CK15" s="58" t="str">
        <f t="shared" si="183"/>
        <v/>
      </c>
      <c r="CL15" s="58" t="str">
        <f t="shared" si="184"/>
        <v/>
      </c>
      <c r="CM15" s="58" t="str">
        <f t="shared" si="185"/>
        <v/>
      </c>
      <c r="CN15" s="58" t="str">
        <f t="shared" si="186"/>
        <v/>
      </c>
      <c r="CO15" s="58" t="str">
        <f t="shared" si="187"/>
        <v/>
      </c>
      <c r="CP15" s="58" t="str">
        <f t="shared" si="188"/>
        <v/>
      </c>
      <c r="CQ15" s="58" t="str">
        <f t="shared" si="189"/>
        <v>D$$$$</v>
      </c>
      <c r="CR15" s="58" t="str">
        <f t="shared" si="190"/>
        <v/>
      </c>
      <c r="CS15" s="58" t="str">
        <f t="shared" si="191"/>
        <v/>
      </c>
      <c r="CT15" s="58" t="str">
        <f t="shared" si="192"/>
        <v/>
      </c>
      <c r="CU15" s="58" t="str">
        <f t="shared" si="193"/>
        <v>D$$$$</v>
      </c>
      <c r="CV15" s="58" t="str">
        <f t="shared" si="194"/>
        <v/>
      </c>
      <c r="CW15" s="58" t="str">
        <f t="shared" si="195"/>
        <v/>
      </c>
      <c r="CX15" s="58" t="str">
        <f t="shared" si="196"/>
        <v/>
      </c>
      <c r="CY15" s="58" t="str">
        <f t="shared" si="197"/>
        <v/>
      </c>
      <c r="CZ15" s="58" t="str">
        <f t="shared" si="198"/>
        <v/>
      </c>
      <c r="DA15" s="58" t="str">
        <f t="shared" si="199"/>
        <v/>
      </c>
      <c r="DB15" s="58" t="str">
        <f t="shared" si="200"/>
        <v/>
      </c>
      <c r="DC15" s="58" t="str">
        <f t="shared" si="201"/>
        <v/>
      </c>
      <c r="DD15" s="58" t="str">
        <f t="shared" si="202"/>
        <v/>
      </c>
      <c r="DE15" s="58" t="str">
        <f t="shared" si="203"/>
        <v/>
      </c>
      <c r="DF15" s="58" t="str">
        <f t="shared" si="204"/>
        <v/>
      </c>
      <c r="DG15" s="58" t="str">
        <f t="shared" si="205"/>
        <v/>
      </c>
      <c r="DH15" s="58" t="str">
        <f t="shared" si="206"/>
        <v/>
      </c>
      <c r="DI15" s="58" t="str">
        <f t="shared" si="207"/>
        <v/>
      </c>
      <c r="DJ15" s="58" t="str">
        <f t="shared" si="208"/>
        <v/>
      </c>
      <c r="DK15" s="58" t="str">
        <f t="shared" si="209"/>
        <v/>
      </c>
      <c r="DL15" s="58" t="str">
        <f t="shared" si="210"/>
        <v/>
      </c>
      <c r="DM15" s="58" t="str">
        <f t="shared" si="211"/>
        <v/>
      </c>
      <c r="DN15" s="58" t="str">
        <f t="shared" si="212"/>
        <v/>
      </c>
      <c r="DO15" s="58" t="str">
        <f t="shared" si="213"/>
        <v/>
      </c>
      <c r="DP15" s="58" t="str">
        <f t="shared" si="214"/>
        <v/>
      </c>
      <c r="DQ15" s="58" t="str">
        <f t="shared" si="215"/>
        <v/>
      </c>
      <c r="DR15" s="58" t="str">
        <f t="shared" si="216"/>
        <v/>
      </c>
      <c r="DS15" s="58" t="str">
        <f t="shared" si="217"/>
        <v/>
      </c>
      <c r="DT15" s="58" t="str">
        <f t="shared" si="218"/>
        <v/>
      </c>
      <c r="DU15" s="58" t="str">
        <f t="shared" si="219"/>
        <v/>
      </c>
      <c r="DV15" s="58" t="str">
        <f t="shared" si="220"/>
        <v/>
      </c>
      <c r="DW15" s="58" t="str">
        <f t="shared" si="221"/>
        <v/>
      </c>
      <c r="DX15" s="58" t="str">
        <f t="shared" si="222"/>
        <v/>
      </c>
      <c r="DY15" s="58" t="str">
        <f t="shared" si="223"/>
        <v/>
      </c>
      <c r="DZ15" s="58" t="str">
        <f t="shared" si="224"/>
        <v/>
      </c>
      <c r="EA15" s="58" t="str">
        <f t="shared" si="225"/>
        <v/>
      </c>
      <c r="EB15" s="58" t="str">
        <f t="shared" si="226"/>
        <v/>
      </c>
      <c r="EC15" s="58" t="str">
        <f t="shared" si="227"/>
        <v/>
      </c>
      <c r="ED15" s="58" t="str">
        <f t="shared" si="228"/>
        <v/>
      </c>
      <c r="EE15" s="58" t="str">
        <f t="shared" si="229"/>
        <v/>
      </c>
      <c r="EF15" s="58" t="str">
        <f t="shared" si="230"/>
        <v/>
      </c>
      <c r="EG15" s="58" t="str">
        <f t="shared" si="231"/>
        <v/>
      </c>
      <c r="EH15" s="58" t="str">
        <f t="shared" si="232"/>
        <v/>
      </c>
      <c r="EI15" s="58" t="str">
        <f t="shared" si="233"/>
        <v/>
      </c>
      <c r="EJ15" s="58" t="str">
        <f t="shared" si="234"/>
        <v/>
      </c>
      <c r="EK15" s="58" t="str">
        <f t="shared" si="235"/>
        <v/>
      </c>
      <c r="EL15" s="58" t="str">
        <f t="shared" si="236"/>
        <v/>
      </c>
      <c r="EM15" s="58" t="str">
        <f t="shared" si="237"/>
        <v/>
      </c>
      <c r="EN15" s="58" t="str">
        <f t="shared" si="238"/>
        <v/>
      </c>
      <c r="EO15" s="58" t="str">
        <f t="shared" si="239"/>
        <v/>
      </c>
      <c r="EP15" s="58" t="str">
        <f t="shared" si="240"/>
        <v/>
      </c>
      <c r="EQ15" s="58" t="str">
        <f t="shared" si="241"/>
        <v/>
      </c>
      <c r="ER15" s="58" t="str">
        <f t="shared" si="242"/>
        <v/>
      </c>
      <c r="ES15" s="58" t="str">
        <f t="shared" si="243"/>
        <v/>
      </c>
      <c r="ET15" s="58" t="str">
        <f t="shared" si="244"/>
        <v/>
      </c>
      <c r="EU15" s="58" t="str">
        <f t="shared" si="245"/>
        <v/>
      </c>
      <c r="EV15" s="58" t="str">
        <f t="shared" si="246"/>
        <v/>
      </c>
      <c r="EW15" s="58" t="str">
        <f t="shared" si="247"/>
        <v/>
      </c>
      <c r="EX15" s="58" t="str">
        <f t="shared" si="248"/>
        <v/>
      </c>
      <c r="EY15" s="58" t="str">
        <f t="shared" si="249"/>
        <v/>
      </c>
      <c r="EZ15" s="58" t="str">
        <f t="shared" si="250"/>
        <v/>
      </c>
      <c r="FA15" s="58" t="str">
        <f t="shared" si="251"/>
        <v/>
      </c>
      <c r="FB15" s="58" t="str">
        <f t="shared" si="252"/>
        <v/>
      </c>
      <c r="FC15" s="58" t="str">
        <f t="shared" si="253"/>
        <v/>
      </c>
      <c r="FD15" s="58" t="str">
        <f t="shared" si="254"/>
        <v/>
      </c>
      <c r="FE15" s="58" t="str">
        <f t="shared" si="255"/>
        <v/>
      </c>
      <c r="FF15" s="58" t="str">
        <f t="shared" si="256"/>
        <v/>
      </c>
      <c r="FG15" s="58" t="str">
        <f t="shared" si="257"/>
        <v/>
      </c>
      <c r="FH15" s="58" t="str">
        <f t="shared" si="258"/>
        <v/>
      </c>
      <c r="FI15" s="58" t="str">
        <f t="shared" si="259"/>
        <v/>
      </c>
      <c r="FJ15" s="58" t="str">
        <f t="shared" si="260"/>
        <v/>
      </c>
      <c r="FK15" s="58" t="str">
        <f t="shared" si="261"/>
        <v/>
      </c>
      <c r="FL15" s="58" t="str">
        <f t="shared" si="262"/>
        <v/>
      </c>
      <c r="FM15" s="58" t="str">
        <f t="shared" si="263"/>
        <v/>
      </c>
      <c r="FN15" s="58" t="str">
        <f t="shared" si="264"/>
        <v/>
      </c>
      <c r="FO15" s="58" t="str">
        <f t="shared" si="265"/>
        <v/>
      </c>
      <c r="FP15" s="58" t="str">
        <f t="shared" si="266"/>
        <v/>
      </c>
      <c r="FQ15" s="58" t="str">
        <f t="shared" si="267"/>
        <v/>
      </c>
      <c r="FR15" s="58" t="str">
        <f t="shared" si="268"/>
        <v/>
      </c>
      <c r="FS15" s="58" t="str">
        <f t="shared" si="269"/>
        <v/>
      </c>
      <c r="FT15" s="58" t="str">
        <f t="shared" si="270"/>
        <v/>
      </c>
      <c r="FU15" s="58" t="str">
        <f t="shared" si="271"/>
        <v/>
      </c>
      <c r="FV15" s="58" t="str">
        <f t="shared" si="272"/>
        <v/>
      </c>
      <c r="FW15" s="58" t="str">
        <f t="shared" si="273"/>
        <v/>
      </c>
      <c r="FX15" s="58" t="str">
        <f t="shared" si="274"/>
        <v/>
      </c>
      <c r="FY15" s="58" t="str">
        <f t="shared" si="275"/>
        <v/>
      </c>
      <c r="FZ15" s="58" t="str">
        <f t="shared" si="276"/>
        <v/>
      </c>
      <c r="GA15" s="58" t="str">
        <f t="shared" si="277"/>
        <v/>
      </c>
      <c r="GB15" s="58" t="str">
        <f t="shared" si="278"/>
        <v/>
      </c>
      <c r="GC15" s="58" t="str">
        <f t="shared" si="279"/>
        <v/>
      </c>
      <c r="GD15" s="58" t="str">
        <f t="shared" si="280"/>
        <v/>
      </c>
      <c r="GE15" s="58" t="str">
        <f t="shared" si="281"/>
        <v/>
      </c>
      <c r="GF15" s="58" t="str">
        <f t="shared" si="282"/>
        <v/>
      </c>
      <c r="GG15" s="58" t="str">
        <f t="shared" si="283"/>
        <v/>
      </c>
      <c r="GH15" s="58" t="str">
        <f t="shared" si="284"/>
        <v/>
      </c>
      <c r="GI15" s="58" t="str">
        <f t="shared" si="285"/>
        <v/>
      </c>
      <c r="GJ15" s="58" t="str">
        <f t="shared" si="286"/>
        <v/>
      </c>
      <c r="GK15" s="58" t="str">
        <f t="shared" si="287"/>
        <v/>
      </c>
      <c r="GL15" s="58" t="str">
        <f t="shared" si="288"/>
        <v/>
      </c>
      <c r="GM15" s="58" t="str">
        <f t="shared" si="289"/>
        <v/>
      </c>
      <c r="GN15" s="58" t="str">
        <f t="shared" si="290"/>
        <v/>
      </c>
      <c r="GO15" s="58" t="str">
        <f t="shared" si="291"/>
        <v/>
      </c>
      <c r="GP15" s="58" t="str">
        <f t="shared" si="292"/>
        <v/>
      </c>
      <c r="GQ15" s="58" t="str">
        <f t="shared" si="293"/>
        <v/>
      </c>
      <c r="GR15" s="58" t="str">
        <f t="shared" si="294"/>
        <v/>
      </c>
      <c r="GS15" s="58" t="str">
        <f t="shared" si="295"/>
        <v/>
      </c>
      <c r="GT15" s="58" t="str">
        <f t="shared" si="296"/>
        <v/>
      </c>
      <c r="GU15" s="58" t="str">
        <f t="shared" si="297"/>
        <v/>
      </c>
      <c r="GV15" s="58" t="str">
        <f t="shared" si="298"/>
        <v/>
      </c>
      <c r="GW15" s="58" t="str">
        <f t="shared" si="299"/>
        <v/>
      </c>
      <c r="GX15" s="58" t="str">
        <f t="shared" si="300"/>
        <v/>
      </c>
      <c r="GY15" s="58" t="str">
        <f t="shared" si="301"/>
        <v/>
      </c>
      <c r="GZ15" s="58" t="str">
        <f t="shared" si="302"/>
        <v/>
      </c>
      <c r="HA15" s="58" t="str">
        <f t="shared" si="303"/>
        <v/>
      </c>
      <c r="HB15" s="58" t="str">
        <f t="shared" si="304"/>
        <v/>
      </c>
      <c r="HC15" s="58" t="str">
        <f t="shared" si="305"/>
        <v/>
      </c>
      <c r="HD15" s="58" t="str">
        <f t="shared" si="306"/>
        <v/>
      </c>
      <c r="HE15" s="58" t="str">
        <f t="shared" si="307"/>
        <v/>
      </c>
      <c r="HF15" s="58" t="str">
        <f t="shared" si="308"/>
        <v/>
      </c>
      <c r="HG15" s="58" t="str">
        <f t="shared" si="309"/>
        <v/>
      </c>
      <c r="HH15" s="58" t="str">
        <f t="shared" si="310"/>
        <v/>
      </c>
      <c r="HI15" s="58" t="str">
        <f t="shared" si="311"/>
        <v/>
      </c>
      <c r="HJ15" s="58" t="str">
        <f t="shared" si="312"/>
        <v/>
      </c>
      <c r="HK15" s="58" t="str">
        <f t="shared" si="313"/>
        <v/>
      </c>
      <c r="HL15" s="58" t="str">
        <f t="shared" si="314"/>
        <v/>
      </c>
      <c r="HM15" s="58" t="str">
        <f t="shared" si="315"/>
        <v/>
      </c>
      <c r="HN15" s="58" t="str">
        <f t="shared" si="316"/>
        <v/>
      </c>
      <c r="HO15" s="58" t="str">
        <f t="shared" si="317"/>
        <v/>
      </c>
      <c r="HP15" s="58" t="str">
        <f t="shared" si="318"/>
        <v/>
      </c>
      <c r="HQ15" s="58" t="str">
        <f t="shared" si="319"/>
        <v/>
      </c>
      <c r="HR15" s="58" t="str">
        <f t="shared" si="320"/>
        <v/>
      </c>
      <c r="HS15" s="58" t="str">
        <f t="shared" si="321"/>
        <v/>
      </c>
      <c r="HT15" s="58" t="str">
        <f t="shared" si="322"/>
        <v/>
      </c>
      <c r="HU15" s="58" t="str">
        <f t="shared" si="323"/>
        <v/>
      </c>
      <c r="HV15" s="58" t="str">
        <f t="shared" si="324"/>
        <v/>
      </c>
      <c r="HW15" s="58" t="str">
        <f t="shared" si="325"/>
        <v/>
      </c>
      <c r="HX15" s="58" t="str">
        <f t="shared" si="326"/>
        <v/>
      </c>
      <c r="HY15" s="58" t="str">
        <f t="shared" si="327"/>
        <v/>
      </c>
      <c r="HZ15" s="58" t="str">
        <f t="shared" si="328"/>
        <v/>
      </c>
      <c r="IA15" s="58" t="str">
        <f t="shared" si="329"/>
        <v/>
      </c>
      <c r="IB15" s="58" t="str">
        <f t="shared" si="330"/>
        <v/>
      </c>
      <c r="IC15" s="58" t="str">
        <f t="shared" si="331"/>
        <v/>
      </c>
      <c r="ID15" s="58" t="str">
        <f t="shared" si="332"/>
        <v/>
      </c>
      <c r="IE15" s="58" t="str">
        <f t="shared" si="333"/>
        <v/>
      </c>
      <c r="IF15" s="58" t="str">
        <f t="shared" si="334"/>
        <v/>
      </c>
      <c r="IG15" s="58" t="str">
        <f t="shared" si="335"/>
        <v/>
      </c>
      <c r="IH15" s="58" t="str">
        <f t="shared" si="336"/>
        <v/>
      </c>
      <c r="II15" s="58" t="str">
        <f t="shared" si="337"/>
        <v/>
      </c>
      <c r="IJ15" s="58" t="str">
        <f t="shared" si="338"/>
        <v/>
      </c>
      <c r="IK15" s="58" t="str">
        <f t="shared" si="339"/>
        <v/>
      </c>
      <c r="IL15" s="58" t="str">
        <f t="shared" si="340"/>
        <v/>
      </c>
      <c r="IM15" s="58" t="str">
        <f t="shared" si="341"/>
        <v/>
      </c>
      <c r="IN15" s="58" t="str">
        <f t="shared" si="342"/>
        <v/>
      </c>
      <c r="IO15" s="58" t="str">
        <f t="shared" si="343"/>
        <v/>
      </c>
      <c r="IP15" s="58" t="str">
        <f t="shared" si="344"/>
        <v/>
      </c>
      <c r="IQ15" s="58" t="str">
        <f t="shared" si="345"/>
        <v/>
      </c>
      <c r="IR15" s="58" t="str">
        <f t="shared" si="346"/>
        <v/>
      </c>
      <c r="IS15" s="58" t="str">
        <f t="shared" si="347"/>
        <v/>
      </c>
      <c r="IT15" s="58" t="str">
        <f t="shared" si="348"/>
        <v/>
      </c>
      <c r="IU15" s="58" t="str">
        <f t="shared" si="349"/>
        <v/>
      </c>
      <c r="IV15" s="58" t="str">
        <f t="shared" si="350"/>
        <v/>
      </c>
      <c r="IW15" s="58" t="str">
        <f t="shared" si="351"/>
        <v/>
      </c>
      <c r="IX15" s="58" t="str">
        <f t="shared" si="352"/>
        <v/>
      </c>
      <c r="IY15" s="58" t="str">
        <f t="shared" si="353"/>
        <v/>
      </c>
      <c r="IZ15" s="58" t="str">
        <f t="shared" si="354"/>
        <v/>
      </c>
      <c r="JA15" s="58" t="str">
        <f t="shared" si="355"/>
        <v/>
      </c>
      <c r="JB15" s="58" t="str">
        <f t="shared" si="356"/>
        <v/>
      </c>
      <c r="JC15" s="58" t="str">
        <f t="shared" si="357"/>
        <v/>
      </c>
      <c r="JD15" s="58" t="str">
        <f t="shared" si="358"/>
        <v/>
      </c>
      <c r="JE15" s="58" t="str">
        <f t="shared" si="359"/>
        <v/>
      </c>
      <c r="JF15" s="58" t="str">
        <f t="shared" si="360"/>
        <v/>
      </c>
      <c r="JG15" s="58" t="str">
        <f t="shared" si="361"/>
        <v/>
      </c>
      <c r="JH15" s="58" t="str">
        <f t="shared" si="362"/>
        <v/>
      </c>
      <c r="JI15" s="58" t="str">
        <f t="shared" si="363"/>
        <v/>
      </c>
      <c r="JJ15" s="58" t="str">
        <f t="shared" si="364"/>
        <v/>
      </c>
      <c r="JK15" s="58" t="str">
        <f t="shared" si="365"/>
        <v/>
      </c>
      <c r="JL15" s="58" t="str">
        <f t="shared" si="366"/>
        <v/>
      </c>
      <c r="JM15" s="58" t="str">
        <f t="shared" si="367"/>
        <v/>
      </c>
      <c r="JN15" s="58" t="str">
        <f t="shared" si="368"/>
        <v/>
      </c>
      <c r="JO15" s="58" t="str">
        <f t="shared" si="369"/>
        <v/>
      </c>
      <c r="JP15" s="58" t="str">
        <f t="shared" si="370"/>
        <v/>
      </c>
      <c r="JQ15" s="58" t="str">
        <f t="shared" si="371"/>
        <v/>
      </c>
      <c r="JR15" s="58" t="str">
        <f t="shared" si="372"/>
        <v/>
      </c>
      <c r="JS15" s="58" t="str">
        <f t="shared" si="373"/>
        <v/>
      </c>
      <c r="JT15" s="58" t="str">
        <f t="shared" si="374"/>
        <v/>
      </c>
      <c r="JU15" s="58" t="str">
        <f t="shared" si="375"/>
        <v/>
      </c>
      <c r="JV15" s="58" t="str">
        <f t="shared" si="376"/>
        <v/>
      </c>
      <c r="JW15" s="58" t="str">
        <f t="shared" si="377"/>
        <v/>
      </c>
      <c r="JX15" s="58" t="str">
        <f t="shared" si="378"/>
        <v/>
      </c>
      <c r="JY15" s="58" t="str">
        <f t="shared" si="379"/>
        <v/>
      </c>
      <c r="JZ15" s="58" t="str">
        <f t="shared" si="380"/>
        <v/>
      </c>
      <c r="KA15" s="58" t="str">
        <f t="shared" si="381"/>
        <v/>
      </c>
      <c r="KB15" s="58" t="str">
        <f t="shared" si="382"/>
        <v/>
      </c>
      <c r="KC15" s="58" t="str">
        <f t="shared" si="383"/>
        <v/>
      </c>
      <c r="KD15" s="58" t="str">
        <f t="shared" si="384"/>
        <v/>
      </c>
      <c r="KE15" s="58" t="str">
        <f t="shared" si="385"/>
        <v/>
      </c>
      <c r="KF15" s="58" t="str">
        <f t="shared" si="386"/>
        <v/>
      </c>
      <c r="KG15" s="58" t="str">
        <f t="shared" si="387"/>
        <v/>
      </c>
      <c r="KH15" s="58" t="str">
        <f t="shared" si="388"/>
        <v/>
      </c>
      <c r="KI15" s="58" t="str">
        <f t="shared" si="389"/>
        <v/>
      </c>
      <c r="KJ15" s="58" t="str">
        <f t="shared" si="390"/>
        <v/>
      </c>
      <c r="KK15" s="58" t="str">
        <f t="shared" si="391"/>
        <v/>
      </c>
      <c r="KL15" s="58" t="str">
        <f t="shared" si="392"/>
        <v/>
      </c>
      <c r="KM15" s="58" t="str">
        <f t="shared" si="393"/>
        <v/>
      </c>
      <c r="KN15" s="58" t="str">
        <f t="shared" si="394"/>
        <v/>
      </c>
      <c r="KO15" s="58" t="str">
        <f t="shared" si="395"/>
        <v/>
      </c>
      <c r="KP15" s="58" t="str">
        <f t="shared" si="396"/>
        <v/>
      </c>
      <c r="KQ15" s="58" t="str">
        <f t="shared" si="397"/>
        <v/>
      </c>
      <c r="KR15" s="58" t="str">
        <f t="shared" si="398"/>
        <v/>
      </c>
      <c r="KS15" s="58" t="str">
        <f t="shared" si="399"/>
        <v/>
      </c>
      <c r="KT15" s="58" t="str">
        <f t="shared" si="400"/>
        <v/>
      </c>
      <c r="KU15" s="58" t="str">
        <f t="shared" si="401"/>
        <v/>
      </c>
      <c r="KV15" s="58" t="str">
        <f t="shared" si="402"/>
        <v/>
      </c>
      <c r="KW15" s="58" t="str">
        <f t="shared" si="403"/>
        <v/>
      </c>
      <c r="KX15" s="58" t="str">
        <f t="shared" si="404"/>
        <v/>
      </c>
    </row>
    <row r="16" spans="4:310" x14ac:dyDescent="0.55000000000000004">
      <c r="D16" s="11" t="s">
        <v>87</v>
      </c>
      <c r="E16" s="9"/>
      <c r="F16" s="11"/>
      <c r="G16" s="46">
        <f t="shared" ca="1" si="105"/>
        <v>979.14618356421613</v>
      </c>
      <c r="H16" s="47" t="s">
        <v>35</v>
      </c>
      <c r="I16" s="56" t="s">
        <v>66</v>
      </c>
      <c r="J16" s="8"/>
      <c r="K16" s="57" t="str">
        <f t="shared" si="104"/>
        <v/>
      </c>
      <c r="L16" s="57" t="str">
        <f t="shared" si="106"/>
        <v/>
      </c>
      <c r="M16" s="57" t="str">
        <f t="shared" si="107"/>
        <v/>
      </c>
      <c r="N16" s="57" t="str">
        <f t="shared" si="108"/>
        <v/>
      </c>
      <c r="O16" s="57" t="str">
        <f t="shared" si="109"/>
        <v/>
      </c>
      <c r="P16" s="57" t="str">
        <f t="shared" si="110"/>
        <v/>
      </c>
      <c r="Q16" s="57" t="str">
        <f t="shared" si="111"/>
        <v/>
      </c>
      <c r="R16" s="57" t="str">
        <f t="shared" si="112"/>
        <v/>
      </c>
      <c r="S16" s="57" t="str">
        <f t="shared" si="113"/>
        <v/>
      </c>
      <c r="T16" s="57" t="str">
        <f t="shared" si="114"/>
        <v/>
      </c>
      <c r="U16" s="57" t="str">
        <f t="shared" si="115"/>
        <v/>
      </c>
      <c r="V16" s="57" t="str">
        <f t="shared" si="116"/>
        <v/>
      </c>
      <c r="W16" s="57" t="str">
        <f t="shared" si="117"/>
        <v/>
      </c>
      <c r="X16" s="57" t="str">
        <f t="shared" si="118"/>
        <v/>
      </c>
      <c r="Y16" s="57" t="str">
        <f t="shared" si="119"/>
        <v/>
      </c>
      <c r="Z16" s="57" t="str">
        <f t="shared" si="120"/>
        <v/>
      </c>
      <c r="AA16" s="57" t="str">
        <f t="shared" si="121"/>
        <v/>
      </c>
      <c r="AB16" s="57" t="str">
        <f t="shared" si="122"/>
        <v/>
      </c>
      <c r="AC16" s="57" t="str">
        <f t="shared" si="123"/>
        <v/>
      </c>
      <c r="AD16" s="57" t="str">
        <f t="shared" si="124"/>
        <v/>
      </c>
      <c r="AE16" s="58" t="str">
        <f t="shared" si="125"/>
        <v/>
      </c>
      <c r="AF16" s="58" t="str">
        <f t="shared" si="126"/>
        <v/>
      </c>
      <c r="AG16" s="58" t="str">
        <f t="shared" si="127"/>
        <v/>
      </c>
      <c r="AH16" s="58" t="str">
        <f t="shared" si="128"/>
        <v/>
      </c>
      <c r="AI16" s="58" t="str">
        <f t="shared" si="129"/>
        <v/>
      </c>
      <c r="AJ16" s="58" t="str">
        <f t="shared" si="130"/>
        <v/>
      </c>
      <c r="AK16" s="58" t="str">
        <f t="shared" si="131"/>
        <v/>
      </c>
      <c r="AL16" s="58" t="str">
        <f t="shared" si="132"/>
        <v/>
      </c>
      <c r="AM16" s="58" t="str">
        <f t="shared" si="133"/>
        <v/>
      </c>
      <c r="AN16" s="58" t="str">
        <f t="shared" si="134"/>
        <v/>
      </c>
      <c r="AO16" s="58" t="str">
        <f t="shared" si="135"/>
        <v/>
      </c>
      <c r="AP16" s="58" t="str">
        <f t="shared" si="136"/>
        <v/>
      </c>
      <c r="AQ16" s="58" t="str">
        <f t="shared" si="137"/>
        <v/>
      </c>
      <c r="AR16" s="58" t="str">
        <f t="shared" si="138"/>
        <v/>
      </c>
      <c r="AS16" s="58" t="str">
        <f t="shared" si="139"/>
        <v/>
      </c>
      <c r="AT16" s="58" t="str">
        <f t="shared" si="140"/>
        <v/>
      </c>
      <c r="AU16" s="58" t="str">
        <f t="shared" si="141"/>
        <v/>
      </c>
      <c r="AV16" s="58" t="str">
        <f t="shared" si="142"/>
        <v/>
      </c>
      <c r="AW16" s="58" t="str">
        <f t="shared" si="143"/>
        <v/>
      </c>
      <c r="AX16" s="58" t="str">
        <f t="shared" si="144"/>
        <v/>
      </c>
      <c r="AY16" s="58" t="str">
        <f t="shared" si="145"/>
        <v/>
      </c>
      <c r="AZ16" s="58" t="str">
        <f t="shared" si="146"/>
        <v/>
      </c>
      <c r="BA16" s="58" t="str">
        <f t="shared" si="147"/>
        <v/>
      </c>
      <c r="BB16" s="58" t="str">
        <f t="shared" si="148"/>
        <v/>
      </c>
      <c r="BC16" s="58" t="str">
        <f t="shared" si="149"/>
        <v/>
      </c>
      <c r="BD16" s="58" t="str">
        <f t="shared" si="150"/>
        <v/>
      </c>
      <c r="BE16" s="58" t="str">
        <f t="shared" si="151"/>
        <v/>
      </c>
      <c r="BF16" s="58" t="str">
        <f t="shared" si="152"/>
        <v/>
      </c>
      <c r="BG16" s="58" t="str">
        <f t="shared" si="153"/>
        <v/>
      </c>
      <c r="BH16" s="58" t="str">
        <f t="shared" si="154"/>
        <v/>
      </c>
      <c r="BI16" s="58" t="str">
        <f t="shared" si="155"/>
        <v/>
      </c>
      <c r="BJ16" s="58" t="str">
        <f t="shared" si="156"/>
        <v/>
      </c>
      <c r="BK16" s="58" t="str">
        <f t="shared" si="157"/>
        <v/>
      </c>
      <c r="BL16" s="58" t="str">
        <f t="shared" si="158"/>
        <v/>
      </c>
      <c r="BM16" s="58" t="str">
        <f t="shared" si="159"/>
        <v/>
      </c>
      <c r="BN16" s="58" t="str">
        <f t="shared" si="160"/>
        <v/>
      </c>
      <c r="BO16" s="58" t="str">
        <f t="shared" si="161"/>
        <v/>
      </c>
      <c r="BP16" s="58" t="str">
        <f t="shared" si="162"/>
        <v/>
      </c>
      <c r="BQ16" s="58" t="str">
        <f t="shared" si="163"/>
        <v/>
      </c>
      <c r="BR16" s="58" t="str">
        <f t="shared" si="164"/>
        <v/>
      </c>
      <c r="BS16" s="58" t="str">
        <f t="shared" si="165"/>
        <v/>
      </c>
      <c r="BT16" s="58" t="str">
        <f t="shared" si="166"/>
        <v/>
      </c>
      <c r="BU16" s="58" t="str">
        <f t="shared" si="167"/>
        <v/>
      </c>
      <c r="BV16" s="58" t="str">
        <f t="shared" si="168"/>
        <v/>
      </c>
      <c r="BW16" s="58" t="str">
        <f t="shared" si="169"/>
        <v/>
      </c>
      <c r="BX16" s="58" t="str">
        <f t="shared" si="170"/>
        <v>DDLD$</v>
      </c>
      <c r="BY16" s="58" t="str">
        <f t="shared" si="171"/>
        <v/>
      </c>
      <c r="BZ16" s="58" t="str">
        <f t="shared" si="172"/>
        <v/>
      </c>
      <c r="CA16" s="58" t="str">
        <f t="shared" si="173"/>
        <v/>
      </c>
      <c r="CB16" s="58" t="str">
        <f t="shared" si="174"/>
        <v/>
      </c>
      <c r="CC16" s="58" t="str">
        <f t="shared" si="175"/>
        <v/>
      </c>
      <c r="CD16" s="58" t="str">
        <f t="shared" si="176"/>
        <v/>
      </c>
      <c r="CE16" s="58" t="str">
        <f t="shared" si="177"/>
        <v/>
      </c>
      <c r="CF16" s="58" t="str">
        <f t="shared" si="178"/>
        <v/>
      </c>
      <c r="CG16" s="58" t="str">
        <f t="shared" si="179"/>
        <v/>
      </c>
      <c r="CH16" s="58" t="str">
        <f t="shared" si="180"/>
        <v/>
      </c>
      <c r="CI16" s="58" t="str">
        <f t="shared" si="181"/>
        <v/>
      </c>
      <c r="CJ16" s="58" t="str">
        <f t="shared" si="182"/>
        <v/>
      </c>
      <c r="CK16" s="58" t="str">
        <f t="shared" si="183"/>
        <v/>
      </c>
      <c r="CL16" s="58" t="str">
        <f t="shared" si="184"/>
        <v/>
      </c>
      <c r="CM16" s="58" t="str">
        <f t="shared" si="185"/>
        <v/>
      </c>
      <c r="CN16" s="58" t="str">
        <f t="shared" si="186"/>
        <v/>
      </c>
      <c r="CO16" s="58" t="str">
        <f t="shared" si="187"/>
        <v/>
      </c>
      <c r="CP16" s="58" t="str">
        <f t="shared" si="188"/>
        <v/>
      </c>
      <c r="CQ16" s="58" t="str">
        <f t="shared" si="189"/>
        <v/>
      </c>
      <c r="CR16" s="58" t="str">
        <f t="shared" si="190"/>
        <v/>
      </c>
      <c r="CS16" s="58" t="str">
        <f t="shared" si="191"/>
        <v/>
      </c>
      <c r="CT16" s="58" t="str">
        <f t="shared" si="192"/>
        <v>DDLD$</v>
      </c>
      <c r="CU16" s="58" t="str">
        <f t="shared" si="193"/>
        <v/>
      </c>
      <c r="CV16" s="58" t="str">
        <f t="shared" si="194"/>
        <v/>
      </c>
      <c r="CW16" s="58" t="str">
        <f t="shared" si="195"/>
        <v/>
      </c>
      <c r="CX16" s="58" t="str">
        <f t="shared" si="196"/>
        <v/>
      </c>
      <c r="CY16" s="58" t="str">
        <f t="shared" si="197"/>
        <v/>
      </c>
      <c r="CZ16" s="58" t="str">
        <f t="shared" si="198"/>
        <v/>
      </c>
      <c r="DA16" s="58" t="str">
        <f t="shared" si="199"/>
        <v/>
      </c>
      <c r="DB16" s="58" t="str">
        <f t="shared" si="200"/>
        <v/>
      </c>
      <c r="DC16" s="58" t="str">
        <f t="shared" si="201"/>
        <v/>
      </c>
      <c r="DD16" s="58" t="str">
        <f t="shared" si="202"/>
        <v/>
      </c>
      <c r="DE16" s="58" t="str">
        <f t="shared" si="203"/>
        <v/>
      </c>
      <c r="DF16" s="58" t="str">
        <f t="shared" si="204"/>
        <v/>
      </c>
      <c r="DG16" s="58" t="str">
        <f t="shared" si="205"/>
        <v/>
      </c>
      <c r="DH16" s="58" t="str">
        <f t="shared" si="206"/>
        <v/>
      </c>
      <c r="DI16" s="58" t="str">
        <f t="shared" si="207"/>
        <v/>
      </c>
      <c r="DJ16" s="58" t="str">
        <f t="shared" si="208"/>
        <v/>
      </c>
      <c r="DK16" s="58" t="str">
        <f t="shared" si="209"/>
        <v/>
      </c>
      <c r="DL16" s="58" t="str">
        <f t="shared" si="210"/>
        <v/>
      </c>
      <c r="DM16" s="58" t="str">
        <f t="shared" si="211"/>
        <v/>
      </c>
      <c r="DN16" s="58" t="str">
        <f t="shared" si="212"/>
        <v/>
      </c>
      <c r="DO16" s="58" t="str">
        <f t="shared" si="213"/>
        <v/>
      </c>
      <c r="DP16" s="58" t="str">
        <f t="shared" si="214"/>
        <v/>
      </c>
      <c r="DQ16" s="58" t="str">
        <f t="shared" si="215"/>
        <v/>
      </c>
      <c r="DR16" s="58" t="str">
        <f t="shared" si="216"/>
        <v/>
      </c>
      <c r="DS16" s="58" t="str">
        <f t="shared" si="217"/>
        <v/>
      </c>
      <c r="DT16" s="58" t="str">
        <f t="shared" si="218"/>
        <v/>
      </c>
      <c r="DU16" s="58" t="str">
        <f t="shared" si="219"/>
        <v/>
      </c>
      <c r="DV16" s="58" t="str">
        <f t="shared" si="220"/>
        <v/>
      </c>
      <c r="DW16" s="58" t="str">
        <f t="shared" si="221"/>
        <v/>
      </c>
      <c r="DX16" s="58" t="str">
        <f t="shared" si="222"/>
        <v/>
      </c>
      <c r="DY16" s="58" t="str">
        <f t="shared" si="223"/>
        <v/>
      </c>
      <c r="DZ16" s="58" t="str">
        <f t="shared" si="224"/>
        <v/>
      </c>
      <c r="EA16" s="58" t="str">
        <f t="shared" si="225"/>
        <v/>
      </c>
      <c r="EB16" s="58" t="str">
        <f t="shared" si="226"/>
        <v/>
      </c>
      <c r="EC16" s="58" t="str">
        <f t="shared" si="227"/>
        <v/>
      </c>
      <c r="ED16" s="58" t="str">
        <f t="shared" si="228"/>
        <v/>
      </c>
      <c r="EE16" s="58" t="str">
        <f t="shared" si="229"/>
        <v/>
      </c>
      <c r="EF16" s="58" t="str">
        <f t="shared" si="230"/>
        <v/>
      </c>
      <c r="EG16" s="58" t="str">
        <f t="shared" si="231"/>
        <v/>
      </c>
      <c r="EH16" s="58" t="str">
        <f t="shared" si="232"/>
        <v/>
      </c>
      <c r="EI16" s="58" t="str">
        <f t="shared" si="233"/>
        <v/>
      </c>
      <c r="EJ16" s="58" t="str">
        <f t="shared" si="234"/>
        <v/>
      </c>
      <c r="EK16" s="58" t="str">
        <f t="shared" si="235"/>
        <v/>
      </c>
      <c r="EL16" s="58" t="str">
        <f t="shared" si="236"/>
        <v/>
      </c>
      <c r="EM16" s="58" t="str">
        <f t="shared" si="237"/>
        <v/>
      </c>
      <c r="EN16" s="58" t="str">
        <f t="shared" si="238"/>
        <v/>
      </c>
      <c r="EO16" s="58" t="str">
        <f t="shared" si="239"/>
        <v/>
      </c>
      <c r="EP16" s="58" t="str">
        <f t="shared" si="240"/>
        <v/>
      </c>
      <c r="EQ16" s="58" t="str">
        <f t="shared" si="241"/>
        <v/>
      </c>
      <c r="ER16" s="58" t="str">
        <f t="shared" si="242"/>
        <v/>
      </c>
      <c r="ES16" s="58" t="str">
        <f t="shared" si="243"/>
        <v/>
      </c>
      <c r="ET16" s="58" t="str">
        <f t="shared" si="244"/>
        <v/>
      </c>
      <c r="EU16" s="58" t="str">
        <f t="shared" si="245"/>
        <v/>
      </c>
      <c r="EV16" s="58" t="str">
        <f t="shared" si="246"/>
        <v/>
      </c>
      <c r="EW16" s="58" t="str">
        <f t="shared" si="247"/>
        <v/>
      </c>
      <c r="EX16" s="58" t="str">
        <f t="shared" si="248"/>
        <v/>
      </c>
      <c r="EY16" s="58" t="str">
        <f t="shared" si="249"/>
        <v/>
      </c>
      <c r="EZ16" s="58" t="str">
        <f t="shared" si="250"/>
        <v/>
      </c>
      <c r="FA16" s="58" t="str">
        <f t="shared" si="251"/>
        <v/>
      </c>
      <c r="FB16" s="58" t="str">
        <f t="shared" si="252"/>
        <v/>
      </c>
      <c r="FC16" s="58" t="str">
        <f t="shared" si="253"/>
        <v/>
      </c>
      <c r="FD16" s="58" t="str">
        <f t="shared" si="254"/>
        <v/>
      </c>
      <c r="FE16" s="58" t="str">
        <f t="shared" si="255"/>
        <v/>
      </c>
      <c r="FF16" s="58" t="str">
        <f t="shared" si="256"/>
        <v/>
      </c>
      <c r="FG16" s="58" t="str">
        <f t="shared" si="257"/>
        <v/>
      </c>
      <c r="FH16" s="58" t="str">
        <f t="shared" si="258"/>
        <v/>
      </c>
      <c r="FI16" s="58" t="str">
        <f t="shared" si="259"/>
        <v/>
      </c>
      <c r="FJ16" s="58" t="str">
        <f t="shared" si="260"/>
        <v/>
      </c>
      <c r="FK16" s="58" t="str">
        <f t="shared" si="261"/>
        <v/>
      </c>
      <c r="FL16" s="58" t="str">
        <f t="shared" si="262"/>
        <v/>
      </c>
      <c r="FM16" s="58" t="str">
        <f t="shared" si="263"/>
        <v/>
      </c>
      <c r="FN16" s="58" t="str">
        <f t="shared" si="264"/>
        <v/>
      </c>
      <c r="FO16" s="58" t="str">
        <f t="shared" si="265"/>
        <v/>
      </c>
      <c r="FP16" s="58" t="str">
        <f t="shared" si="266"/>
        <v/>
      </c>
      <c r="FQ16" s="58" t="str">
        <f t="shared" si="267"/>
        <v/>
      </c>
      <c r="FR16" s="58" t="str">
        <f t="shared" si="268"/>
        <v/>
      </c>
      <c r="FS16" s="58" t="str">
        <f t="shared" si="269"/>
        <v/>
      </c>
      <c r="FT16" s="58" t="str">
        <f t="shared" si="270"/>
        <v/>
      </c>
      <c r="FU16" s="58" t="str">
        <f t="shared" si="271"/>
        <v/>
      </c>
      <c r="FV16" s="58" t="str">
        <f t="shared" si="272"/>
        <v/>
      </c>
      <c r="FW16" s="58" t="str">
        <f t="shared" si="273"/>
        <v/>
      </c>
      <c r="FX16" s="58" t="str">
        <f t="shared" si="274"/>
        <v/>
      </c>
      <c r="FY16" s="58" t="str">
        <f t="shared" si="275"/>
        <v/>
      </c>
      <c r="FZ16" s="58" t="str">
        <f t="shared" si="276"/>
        <v/>
      </c>
      <c r="GA16" s="58" t="str">
        <f t="shared" si="277"/>
        <v/>
      </c>
      <c r="GB16" s="58" t="str">
        <f t="shared" si="278"/>
        <v/>
      </c>
      <c r="GC16" s="58" t="str">
        <f t="shared" si="279"/>
        <v/>
      </c>
      <c r="GD16" s="58" t="str">
        <f t="shared" si="280"/>
        <v/>
      </c>
      <c r="GE16" s="58" t="str">
        <f t="shared" si="281"/>
        <v/>
      </c>
      <c r="GF16" s="58" t="str">
        <f t="shared" si="282"/>
        <v/>
      </c>
      <c r="GG16" s="58" t="str">
        <f t="shared" si="283"/>
        <v/>
      </c>
      <c r="GH16" s="58" t="str">
        <f t="shared" si="284"/>
        <v/>
      </c>
      <c r="GI16" s="58" t="str">
        <f t="shared" si="285"/>
        <v/>
      </c>
      <c r="GJ16" s="58" t="str">
        <f t="shared" si="286"/>
        <v/>
      </c>
      <c r="GK16" s="58" t="str">
        <f t="shared" si="287"/>
        <v/>
      </c>
      <c r="GL16" s="58" t="str">
        <f t="shared" si="288"/>
        <v/>
      </c>
      <c r="GM16" s="58" t="str">
        <f t="shared" si="289"/>
        <v/>
      </c>
      <c r="GN16" s="58" t="str">
        <f t="shared" si="290"/>
        <v/>
      </c>
      <c r="GO16" s="58" t="str">
        <f t="shared" si="291"/>
        <v/>
      </c>
      <c r="GP16" s="58" t="str">
        <f t="shared" si="292"/>
        <v/>
      </c>
      <c r="GQ16" s="58" t="str">
        <f t="shared" si="293"/>
        <v/>
      </c>
      <c r="GR16" s="58" t="str">
        <f t="shared" si="294"/>
        <v/>
      </c>
      <c r="GS16" s="58" t="str">
        <f t="shared" si="295"/>
        <v/>
      </c>
      <c r="GT16" s="58" t="str">
        <f t="shared" si="296"/>
        <v/>
      </c>
      <c r="GU16" s="58" t="str">
        <f t="shared" si="297"/>
        <v/>
      </c>
      <c r="GV16" s="58" t="str">
        <f t="shared" si="298"/>
        <v/>
      </c>
      <c r="GW16" s="58" t="str">
        <f t="shared" si="299"/>
        <v/>
      </c>
      <c r="GX16" s="58" t="str">
        <f t="shared" si="300"/>
        <v/>
      </c>
      <c r="GY16" s="58" t="str">
        <f t="shared" si="301"/>
        <v/>
      </c>
      <c r="GZ16" s="58" t="str">
        <f t="shared" si="302"/>
        <v/>
      </c>
      <c r="HA16" s="58" t="str">
        <f t="shared" si="303"/>
        <v/>
      </c>
      <c r="HB16" s="58" t="str">
        <f t="shared" si="304"/>
        <v/>
      </c>
      <c r="HC16" s="58" t="str">
        <f t="shared" si="305"/>
        <v/>
      </c>
      <c r="HD16" s="58" t="str">
        <f t="shared" si="306"/>
        <v/>
      </c>
      <c r="HE16" s="58" t="str">
        <f t="shared" si="307"/>
        <v/>
      </c>
      <c r="HF16" s="58" t="str">
        <f t="shared" si="308"/>
        <v/>
      </c>
      <c r="HG16" s="58" t="str">
        <f t="shared" si="309"/>
        <v/>
      </c>
      <c r="HH16" s="58" t="str">
        <f t="shared" si="310"/>
        <v/>
      </c>
      <c r="HI16" s="58" t="str">
        <f t="shared" si="311"/>
        <v/>
      </c>
      <c r="HJ16" s="58" t="str">
        <f t="shared" si="312"/>
        <v/>
      </c>
      <c r="HK16" s="58" t="str">
        <f t="shared" si="313"/>
        <v/>
      </c>
      <c r="HL16" s="58" t="str">
        <f t="shared" si="314"/>
        <v/>
      </c>
      <c r="HM16" s="58" t="str">
        <f t="shared" si="315"/>
        <v/>
      </c>
      <c r="HN16" s="58" t="str">
        <f t="shared" si="316"/>
        <v/>
      </c>
      <c r="HO16" s="58" t="str">
        <f t="shared" si="317"/>
        <v/>
      </c>
      <c r="HP16" s="58" t="str">
        <f t="shared" si="318"/>
        <v/>
      </c>
      <c r="HQ16" s="58" t="str">
        <f t="shared" si="319"/>
        <v/>
      </c>
      <c r="HR16" s="58" t="str">
        <f t="shared" si="320"/>
        <v/>
      </c>
      <c r="HS16" s="58" t="str">
        <f t="shared" si="321"/>
        <v/>
      </c>
      <c r="HT16" s="58" t="str">
        <f t="shared" si="322"/>
        <v/>
      </c>
      <c r="HU16" s="58" t="str">
        <f t="shared" si="323"/>
        <v/>
      </c>
      <c r="HV16" s="58" t="str">
        <f t="shared" si="324"/>
        <v/>
      </c>
      <c r="HW16" s="58" t="str">
        <f t="shared" si="325"/>
        <v/>
      </c>
      <c r="HX16" s="58" t="str">
        <f t="shared" si="326"/>
        <v/>
      </c>
      <c r="HY16" s="58" t="str">
        <f t="shared" si="327"/>
        <v/>
      </c>
      <c r="HZ16" s="58" t="str">
        <f t="shared" si="328"/>
        <v/>
      </c>
      <c r="IA16" s="58" t="str">
        <f t="shared" si="329"/>
        <v/>
      </c>
      <c r="IB16" s="58" t="str">
        <f t="shared" si="330"/>
        <v/>
      </c>
      <c r="IC16" s="58" t="str">
        <f t="shared" si="331"/>
        <v/>
      </c>
      <c r="ID16" s="58" t="str">
        <f t="shared" si="332"/>
        <v/>
      </c>
      <c r="IE16" s="58" t="str">
        <f t="shared" si="333"/>
        <v/>
      </c>
      <c r="IF16" s="58" t="str">
        <f t="shared" si="334"/>
        <v/>
      </c>
      <c r="IG16" s="58" t="str">
        <f t="shared" si="335"/>
        <v/>
      </c>
      <c r="IH16" s="58" t="str">
        <f t="shared" si="336"/>
        <v/>
      </c>
      <c r="II16" s="58" t="str">
        <f t="shared" si="337"/>
        <v/>
      </c>
      <c r="IJ16" s="58" t="str">
        <f t="shared" si="338"/>
        <v/>
      </c>
      <c r="IK16" s="58" t="str">
        <f t="shared" si="339"/>
        <v/>
      </c>
      <c r="IL16" s="58" t="str">
        <f t="shared" si="340"/>
        <v/>
      </c>
      <c r="IM16" s="58" t="str">
        <f t="shared" si="341"/>
        <v/>
      </c>
      <c r="IN16" s="58" t="str">
        <f t="shared" si="342"/>
        <v/>
      </c>
      <c r="IO16" s="58" t="str">
        <f t="shared" si="343"/>
        <v/>
      </c>
      <c r="IP16" s="58" t="str">
        <f t="shared" si="344"/>
        <v/>
      </c>
      <c r="IQ16" s="58" t="str">
        <f t="shared" si="345"/>
        <v/>
      </c>
      <c r="IR16" s="58" t="str">
        <f t="shared" si="346"/>
        <v/>
      </c>
      <c r="IS16" s="58" t="str">
        <f t="shared" si="347"/>
        <v/>
      </c>
      <c r="IT16" s="58" t="str">
        <f t="shared" si="348"/>
        <v/>
      </c>
      <c r="IU16" s="58" t="str">
        <f t="shared" si="349"/>
        <v/>
      </c>
      <c r="IV16" s="58" t="str">
        <f t="shared" si="350"/>
        <v/>
      </c>
      <c r="IW16" s="58" t="str">
        <f t="shared" si="351"/>
        <v/>
      </c>
      <c r="IX16" s="58" t="str">
        <f t="shared" si="352"/>
        <v/>
      </c>
      <c r="IY16" s="58" t="str">
        <f t="shared" si="353"/>
        <v/>
      </c>
      <c r="IZ16" s="58" t="str">
        <f t="shared" si="354"/>
        <v/>
      </c>
      <c r="JA16" s="58" t="str">
        <f t="shared" si="355"/>
        <v/>
      </c>
      <c r="JB16" s="58" t="str">
        <f t="shared" si="356"/>
        <v/>
      </c>
      <c r="JC16" s="58" t="str">
        <f t="shared" si="357"/>
        <v/>
      </c>
      <c r="JD16" s="58" t="str">
        <f t="shared" si="358"/>
        <v/>
      </c>
      <c r="JE16" s="58" t="str">
        <f t="shared" si="359"/>
        <v/>
      </c>
      <c r="JF16" s="58" t="str">
        <f t="shared" si="360"/>
        <v/>
      </c>
      <c r="JG16" s="58" t="str">
        <f t="shared" si="361"/>
        <v/>
      </c>
      <c r="JH16" s="58" t="str">
        <f t="shared" si="362"/>
        <v/>
      </c>
      <c r="JI16" s="58" t="str">
        <f t="shared" si="363"/>
        <v/>
      </c>
      <c r="JJ16" s="58" t="str">
        <f t="shared" si="364"/>
        <v/>
      </c>
      <c r="JK16" s="58" t="str">
        <f t="shared" si="365"/>
        <v/>
      </c>
      <c r="JL16" s="58" t="str">
        <f t="shared" si="366"/>
        <v/>
      </c>
      <c r="JM16" s="58" t="str">
        <f t="shared" si="367"/>
        <v/>
      </c>
      <c r="JN16" s="58" t="str">
        <f t="shared" si="368"/>
        <v/>
      </c>
      <c r="JO16" s="58" t="str">
        <f t="shared" si="369"/>
        <v/>
      </c>
      <c r="JP16" s="58" t="str">
        <f t="shared" si="370"/>
        <v/>
      </c>
      <c r="JQ16" s="58" t="str">
        <f t="shared" si="371"/>
        <v/>
      </c>
      <c r="JR16" s="58" t="str">
        <f t="shared" si="372"/>
        <v/>
      </c>
      <c r="JS16" s="58" t="str">
        <f t="shared" si="373"/>
        <v/>
      </c>
      <c r="JT16" s="58" t="str">
        <f t="shared" si="374"/>
        <v/>
      </c>
      <c r="JU16" s="58" t="str">
        <f t="shared" si="375"/>
        <v/>
      </c>
      <c r="JV16" s="58" t="str">
        <f t="shared" si="376"/>
        <v/>
      </c>
      <c r="JW16" s="58" t="str">
        <f t="shared" si="377"/>
        <v/>
      </c>
      <c r="JX16" s="58" t="str">
        <f t="shared" si="378"/>
        <v/>
      </c>
      <c r="JY16" s="58" t="str">
        <f t="shared" si="379"/>
        <v/>
      </c>
      <c r="JZ16" s="58" t="str">
        <f t="shared" si="380"/>
        <v/>
      </c>
      <c r="KA16" s="58" t="str">
        <f t="shared" si="381"/>
        <v/>
      </c>
      <c r="KB16" s="58" t="str">
        <f t="shared" si="382"/>
        <v/>
      </c>
      <c r="KC16" s="58" t="str">
        <f t="shared" si="383"/>
        <v/>
      </c>
      <c r="KD16" s="58" t="str">
        <f t="shared" si="384"/>
        <v/>
      </c>
      <c r="KE16" s="58" t="str">
        <f t="shared" si="385"/>
        <v/>
      </c>
      <c r="KF16" s="58" t="str">
        <f t="shared" si="386"/>
        <v/>
      </c>
      <c r="KG16" s="58" t="str">
        <f t="shared" si="387"/>
        <v/>
      </c>
      <c r="KH16" s="58" t="str">
        <f t="shared" si="388"/>
        <v/>
      </c>
      <c r="KI16" s="58" t="str">
        <f t="shared" si="389"/>
        <v/>
      </c>
      <c r="KJ16" s="58" t="str">
        <f t="shared" si="390"/>
        <v/>
      </c>
      <c r="KK16" s="58" t="str">
        <f t="shared" si="391"/>
        <v/>
      </c>
      <c r="KL16" s="58" t="str">
        <f t="shared" si="392"/>
        <v/>
      </c>
      <c r="KM16" s="58" t="str">
        <f t="shared" si="393"/>
        <v/>
      </c>
      <c r="KN16" s="58" t="str">
        <f t="shared" si="394"/>
        <v/>
      </c>
      <c r="KO16" s="58" t="str">
        <f t="shared" si="395"/>
        <v/>
      </c>
      <c r="KP16" s="58" t="str">
        <f t="shared" si="396"/>
        <v/>
      </c>
      <c r="KQ16" s="58" t="str">
        <f t="shared" si="397"/>
        <v/>
      </c>
      <c r="KR16" s="58" t="str">
        <f t="shared" si="398"/>
        <v/>
      </c>
      <c r="KS16" s="58" t="str">
        <f t="shared" si="399"/>
        <v/>
      </c>
      <c r="KT16" s="58" t="str">
        <f t="shared" si="400"/>
        <v/>
      </c>
      <c r="KU16" s="58" t="str">
        <f t="shared" si="401"/>
        <v/>
      </c>
      <c r="KV16" s="58" t="str">
        <f t="shared" si="402"/>
        <v/>
      </c>
      <c r="KW16" s="58" t="str">
        <f t="shared" si="403"/>
        <v/>
      </c>
      <c r="KX16" s="58" t="str">
        <f t="shared" si="404"/>
        <v/>
      </c>
    </row>
    <row r="17" spans="7:310" x14ac:dyDescent="0.55000000000000004">
      <c r="G17" s="46">
        <f t="shared" ca="1" si="105"/>
        <v>29.09026241889967</v>
      </c>
      <c r="H17" s="47" t="s">
        <v>22</v>
      </c>
      <c r="I17" s="56" t="s">
        <v>43</v>
      </c>
      <c r="J17" s="8"/>
      <c r="K17" s="57" t="str">
        <f t="shared" si="104"/>
        <v/>
      </c>
      <c r="L17" s="57" t="str">
        <f t="shared" si="106"/>
        <v/>
      </c>
      <c r="M17" s="57" t="str">
        <f t="shared" si="107"/>
        <v/>
      </c>
      <c r="N17" s="57" t="str">
        <f t="shared" si="108"/>
        <v/>
      </c>
      <c r="O17" s="57" t="str">
        <f t="shared" si="109"/>
        <v/>
      </c>
      <c r="P17" s="57" t="str">
        <f t="shared" si="110"/>
        <v/>
      </c>
      <c r="Q17" s="57" t="str">
        <f t="shared" si="111"/>
        <v/>
      </c>
      <c r="R17" s="57" t="str">
        <f t="shared" si="112"/>
        <v/>
      </c>
      <c r="S17" s="57" t="str">
        <f t="shared" si="113"/>
        <v/>
      </c>
      <c r="T17" s="57" t="str">
        <f t="shared" si="114"/>
        <v/>
      </c>
      <c r="U17" s="57" t="str">
        <f t="shared" si="115"/>
        <v/>
      </c>
      <c r="V17" s="57" t="str">
        <f t="shared" si="116"/>
        <v/>
      </c>
      <c r="W17" s="57" t="str">
        <f t="shared" si="117"/>
        <v/>
      </c>
      <c r="X17" s="57" t="str">
        <f t="shared" si="118"/>
        <v/>
      </c>
      <c r="Y17" s="57" t="str">
        <f t="shared" si="119"/>
        <v/>
      </c>
      <c r="Z17" s="57" t="str">
        <f t="shared" si="120"/>
        <v/>
      </c>
      <c r="AA17" s="57" t="str">
        <f t="shared" si="121"/>
        <v/>
      </c>
      <c r="AB17" s="57" t="str">
        <f t="shared" si="122"/>
        <v/>
      </c>
      <c r="AC17" s="57" t="str">
        <f t="shared" si="123"/>
        <v/>
      </c>
      <c r="AD17" s="57" t="str">
        <f t="shared" si="124"/>
        <v/>
      </c>
      <c r="AE17" s="58" t="str">
        <f t="shared" si="125"/>
        <v/>
      </c>
      <c r="AF17" s="58" t="str">
        <f t="shared" si="126"/>
        <v/>
      </c>
      <c r="AG17" s="58" t="str">
        <f t="shared" si="127"/>
        <v/>
      </c>
      <c r="AH17" s="58" t="str">
        <f t="shared" si="128"/>
        <v/>
      </c>
      <c r="AI17" s="58" t="str">
        <f t="shared" si="129"/>
        <v/>
      </c>
      <c r="AJ17" s="58" t="str">
        <f t="shared" si="130"/>
        <v/>
      </c>
      <c r="AK17" s="58" t="str">
        <f t="shared" si="131"/>
        <v/>
      </c>
      <c r="AL17" s="58" t="str">
        <f t="shared" si="132"/>
        <v/>
      </c>
      <c r="AM17" s="58" t="str">
        <f t="shared" si="133"/>
        <v/>
      </c>
      <c r="AN17" s="58" t="str">
        <f t="shared" si="134"/>
        <v/>
      </c>
      <c r="AO17" s="58" t="str">
        <f t="shared" si="135"/>
        <v/>
      </c>
      <c r="AP17" s="58" t="str">
        <f t="shared" si="136"/>
        <v/>
      </c>
      <c r="AQ17" s="58" t="str">
        <f t="shared" si="137"/>
        <v/>
      </c>
      <c r="AR17" s="58" t="str">
        <f t="shared" si="138"/>
        <v/>
      </c>
      <c r="AS17" s="58" t="str">
        <f t="shared" si="139"/>
        <v/>
      </c>
      <c r="AT17" s="58" t="str">
        <f t="shared" si="140"/>
        <v/>
      </c>
      <c r="AU17" s="58" t="str">
        <f t="shared" si="141"/>
        <v/>
      </c>
      <c r="AV17" s="58" t="str">
        <f t="shared" si="142"/>
        <v/>
      </c>
      <c r="AW17" s="58" t="str">
        <f t="shared" si="143"/>
        <v/>
      </c>
      <c r="AX17" s="58" t="str">
        <f t="shared" si="144"/>
        <v/>
      </c>
      <c r="AY17" s="58" t="str">
        <f t="shared" si="145"/>
        <v/>
      </c>
      <c r="AZ17" s="58" t="str">
        <f t="shared" si="146"/>
        <v/>
      </c>
      <c r="BA17" s="58" t="str">
        <f t="shared" si="147"/>
        <v/>
      </c>
      <c r="BB17" s="58" t="str">
        <f t="shared" si="148"/>
        <v/>
      </c>
      <c r="BC17" s="58" t="str">
        <f t="shared" si="149"/>
        <v/>
      </c>
      <c r="BD17" s="58" t="str">
        <f t="shared" si="150"/>
        <v/>
      </c>
      <c r="BE17" s="58" t="str">
        <f t="shared" si="151"/>
        <v/>
      </c>
      <c r="BF17" s="58" t="str">
        <f t="shared" si="152"/>
        <v/>
      </c>
      <c r="BG17" s="58" t="str">
        <f t="shared" si="153"/>
        <v/>
      </c>
      <c r="BH17" s="58" t="str">
        <f t="shared" si="154"/>
        <v/>
      </c>
      <c r="BI17" s="58" t="str">
        <f t="shared" si="155"/>
        <v/>
      </c>
      <c r="BJ17" s="58" t="str">
        <f t="shared" si="156"/>
        <v/>
      </c>
      <c r="BK17" s="58" t="str">
        <f t="shared" si="157"/>
        <v/>
      </c>
      <c r="BL17" s="58" t="str">
        <f t="shared" si="158"/>
        <v/>
      </c>
      <c r="BM17" s="58" t="str">
        <f t="shared" si="159"/>
        <v/>
      </c>
      <c r="BN17" s="58" t="str">
        <f t="shared" si="160"/>
        <v/>
      </c>
      <c r="BO17" s="58" t="str">
        <f t="shared" si="161"/>
        <v/>
      </c>
      <c r="BP17" s="58" t="str">
        <f t="shared" si="162"/>
        <v/>
      </c>
      <c r="BQ17" s="58" t="str">
        <f t="shared" si="163"/>
        <v/>
      </c>
      <c r="BR17" s="58" t="str">
        <f t="shared" si="164"/>
        <v/>
      </c>
      <c r="BS17" s="58" t="str">
        <f t="shared" si="165"/>
        <v/>
      </c>
      <c r="BT17" s="58" t="str">
        <f t="shared" si="166"/>
        <v/>
      </c>
      <c r="BU17" s="58" t="str">
        <f t="shared" si="167"/>
        <v/>
      </c>
      <c r="BV17" s="58" t="str">
        <f t="shared" si="168"/>
        <v/>
      </c>
      <c r="BW17" s="58" t="str">
        <f t="shared" si="169"/>
        <v/>
      </c>
      <c r="BX17" s="58" t="str">
        <f t="shared" si="170"/>
        <v/>
      </c>
      <c r="BY17" s="58" t="str">
        <f t="shared" si="171"/>
        <v/>
      </c>
      <c r="BZ17" s="58" t="str">
        <f t="shared" si="172"/>
        <v/>
      </c>
      <c r="CA17" s="58" t="str">
        <f t="shared" si="173"/>
        <v/>
      </c>
      <c r="CB17" s="58" t="str">
        <f t="shared" si="174"/>
        <v/>
      </c>
      <c r="CC17" s="58" t="str">
        <f t="shared" si="175"/>
        <v/>
      </c>
      <c r="CD17" s="58" t="str">
        <f t="shared" si="176"/>
        <v/>
      </c>
      <c r="CE17" s="58" t="str">
        <f t="shared" si="177"/>
        <v/>
      </c>
      <c r="CF17" s="58" t="str">
        <f t="shared" si="178"/>
        <v/>
      </c>
      <c r="CG17" s="58" t="str">
        <f t="shared" si="179"/>
        <v/>
      </c>
      <c r="CH17" s="58" t="str">
        <f t="shared" si="180"/>
        <v/>
      </c>
      <c r="CI17" s="58" t="str">
        <f t="shared" si="181"/>
        <v/>
      </c>
      <c r="CJ17" s="58" t="str">
        <f t="shared" si="182"/>
        <v/>
      </c>
      <c r="CK17" s="58" t="str">
        <f t="shared" si="183"/>
        <v/>
      </c>
      <c r="CL17" s="58" t="str">
        <f t="shared" si="184"/>
        <v/>
      </c>
      <c r="CM17" s="58" t="str">
        <f t="shared" si="185"/>
        <v/>
      </c>
      <c r="CN17" s="58" t="str">
        <f t="shared" si="186"/>
        <v/>
      </c>
      <c r="CO17" s="58" t="str">
        <f t="shared" si="187"/>
        <v/>
      </c>
      <c r="CP17" s="58" t="str">
        <f t="shared" si="188"/>
        <v/>
      </c>
      <c r="CQ17" s="58" t="str">
        <f t="shared" si="189"/>
        <v/>
      </c>
      <c r="CR17" s="58" t="str">
        <f t="shared" si="190"/>
        <v/>
      </c>
      <c r="CS17" s="58" t="str">
        <f t="shared" si="191"/>
        <v/>
      </c>
      <c r="CT17" s="58" t="str">
        <f t="shared" si="192"/>
        <v/>
      </c>
      <c r="CU17" s="58" t="str">
        <f t="shared" si="193"/>
        <v/>
      </c>
      <c r="CV17" s="58" t="str">
        <f t="shared" si="194"/>
        <v/>
      </c>
      <c r="CW17" s="58" t="str">
        <f t="shared" si="195"/>
        <v/>
      </c>
      <c r="CX17" s="58" t="str">
        <f t="shared" si="196"/>
        <v/>
      </c>
      <c r="CY17" s="58" t="str">
        <f t="shared" si="197"/>
        <v/>
      </c>
      <c r="CZ17" s="58" t="str">
        <f t="shared" si="198"/>
        <v/>
      </c>
      <c r="DA17" s="58" t="str">
        <f t="shared" si="199"/>
        <v/>
      </c>
      <c r="DB17" s="58" t="str">
        <f t="shared" si="200"/>
        <v/>
      </c>
      <c r="DC17" s="58" t="str">
        <f t="shared" si="201"/>
        <v/>
      </c>
      <c r="DD17" s="58" t="str">
        <f t="shared" si="202"/>
        <v/>
      </c>
      <c r="DE17" s="58" t="str">
        <f t="shared" si="203"/>
        <v/>
      </c>
      <c r="DF17" s="58" t="str">
        <f t="shared" si="204"/>
        <v/>
      </c>
      <c r="DG17" s="58" t="str">
        <f t="shared" si="205"/>
        <v/>
      </c>
      <c r="DH17" s="58" t="str">
        <f t="shared" si="206"/>
        <v/>
      </c>
      <c r="DI17" s="58" t="str">
        <f t="shared" si="207"/>
        <v/>
      </c>
      <c r="DJ17" s="58" t="str">
        <f t="shared" si="208"/>
        <v/>
      </c>
      <c r="DK17" s="58" t="str">
        <f t="shared" si="209"/>
        <v/>
      </c>
      <c r="DL17" s="58" t="str">
        <f t="shared" si="210"/>
        <v/>
      </c>
      <c r="DM17" s="58" t="str">
        <f t="shared" si="211"/>
        <v/>
      </c>
      <c r="DN17" s="58" t="str">
        <f t="shared" si="212"/>
        <v/>
      </c>
      <c r="DO17" s="58" t="str">
        <f t="shared" si="213"/>
        <v/>
      </c>
      <c r="DP17" s="58" t="str">
        <f t="shared" si="214"/>
        <v/>
      </c>
      <c r="DQ17" s="58" t="str">
        <f t="shared" si="215"/>
        <v/>
      </c>
      <c r="DR17" s="58" t="str">
        <f t="shared" si="216"/>
        <v/>
      </c>
      <c r="DS17" s="58" t="str">
        <f t="shared" si="217"/>
        <v/>
      </c>
      <c r="DT17" s="58" t="str">
        <f t="shared" si="218"/>
        <v/>
      </c>
      <c r="DU17" s="58" t="str">
        <f t="shared" si="219"/>
        <v/>
      </c>
      <c r="DV17" s="58" t="str">
        <f t="shared" si="220"/>
        <v/>
      </c>
      <c r="DW17" s="58" t="str">
        <f t="shared" si="221"/>
        <v/>
      </c>
      <c r="DX17" s="58" t="str">
        <f t="shared" si="222"/>
        <v/>
      </c>
      <c r="DY17" s="58" t="str">
        <f t="shared" si="223"/>
        <v/>
      </c>
      <c r="DZ17" s="58" t="str">
        <f t="shared" si="224"/>
        <v/>
      </c>
      <c r="EA17" s="58" t="str">
        <f t="shared" si="225"/>
        <v/>
      </c>
      <c r="EB17" s="58" t="str">
        <f t="shared" si="226"/>
        <v/>
      </c>
      <c r="EC17" s="58" t="str">
        <f t="shared" si="227"/>
        <v/>
      </c>
      <c r="ED17" s="58" t="str">
        <f t="shared" si="228"/>
        <v/>
      </c>
      <c r="EE17" s="58" t="str">
        <f t="shared" si="229"/>
        <v/>
      </c>
      <c r="EF17" s="58" t="str">
        <f t="shared" si="230"/>
        <v/>
      </c>
      <c r="EG17" s="58" t="str">
        <f t="shared" si="231"/>
        <v/>
      </c>
      <c r="EH17" s="58" t="str">
        <f t="shared" si="232"/>
        <v/>
      </c>
      <c r="EI17" s="58" t="str">
        <f t="shared" si="233"/>
        <v/>
      </c>
      <c r="EJ17" s="58" t="str">
        <f t="shared" si="234"/>
        <v/>
      </c>
      <c r="EK17" s="58" t="str">
        <f t="shared" si="235"/>
        <v/>
      </c>
      <c r="EL17" s="58" t="str">
        <f t="shared" si="236"/>
        <v/>
      </c>
      <c r="EM17" s="58" t="str">
        <f t="shared" si="237"/>
        <v/>
      </c>
      <c r="EN17" s="58" t="str">
        <f t="shared" si="238"/>
        <v/>
      </c>
      <c r="EO17" s="58" t="str">
        <f t="shared" si="239"/>
        <v/>
      </c>
      <c r="EP17" s="58" t="str">
        <f t="shared" si="240"/>
        <v/>
      </c>
      <c r="EQ17" s="58" t="str">
        <f t="shared" si="241"/>
        <v/>
      </c>
      <c r="ER17" s="58" t="str">
        <f t="shared" si="242"/>
        <v/>
      </c>
      <c r="ES17" s="58" t="str">
        <f t="shared" si="243"/>
        <v/>
      </c>
      <c r="ET17" s="58" t="str">
        <f t="shared" si="244"/>
        <v/>
      </c>
      <c r="EU17" s="58" t="str">
        <f t="shared" si="245"/>
        <v/>
      </c>
      <c r="EV17" s="58" t="str">
        <f t="shared" si="246"/>
        <v/>
      </c>
      <c r="EW17" s="58" t="str">
        <f t="shared" si="247"/>
        <v/>
      </c>
      <c r="EX17" s="58" t="str">
        <f t="shared" si="248"/>
        <v/>
      </c>
      <c r="EY17" s="58" t="str">
        <f t="shared" si="249"/>
        <v/>
      </c>
      <c r="EZ17" s="58" t="str">
        <f t="shared" si="250"/>
        <v/>
      </c>
      <c r="FA17" s="58" t="str">
        <f t="shared" si="251"/>
        <v/>
      </c>
      <c r="FB17" s="58" t="str">
        <f t="shared" si="252"/>
        <v/>
      </c>
      <c r="FC17" s="58" t="str">
        <f t="shared" si="253"/>
        <v/>
      </c>
      <c r="FD17" s="58" t="str">
        <f t="shared" si="254"/>
        <v/>
      </c>
      <c r="FE17" s="58" t="str">
        <f t="shared" si="255"/>
        <v/>
      </c>
      <c r="FF17" s="58" t="str">
        <f t="shared" si="256"/>
        <v/>
      </c>
      <c r="FG17" s="58" t="str">
        <f t="shared" si="257"/>
        <v/>
      </c>
      <c r="FH17" s="58" t="str">
        <f t="shared" si="258"/>
        <v/>
      </c>
      <c r="FI17" s="58" t="str">
        <f t="shared" si="259"/>
        <v/>
      </c>
      <c r="FJ17" s="58" t="str">
        <f t="shared" si="260"/>
        <v/>
      </c>
      <c r="FK17" s="58" t="str">
        <f t="shared" si="261"/>
        <v/>
      </c>
      <c r="FL17" s="58" t="str">
        <f t="shared" si="262"/>
        <v/>
      </c>
      <c r="FM17" s="58" t="str">
        <f t="shared" si="263"/>
        <v/>
      </c>
      <c r="FN17" s="58" t="str">
        <f t="shared" si="264"/>
        <v/>
      </c>
      <c r="FO17" s="58" t="str">
        <f t="shared" si="265"/>
        <v/>
      </c>
      <c r="FP17" s="58" t="str">
        <f t="shared" si="266"/>
        <v/>
      </c>
      <c r="FQ17" s="58" t="str">
        <f t="shared" si="267"/>
        <v/>
      </c>
      <c r="FR17" s="58" t="str">
        <f t="shared" si="268"/>
        <v/>
      </c>
      <c r="FS17" s="58" t="str">
        <f t="shared" si="269"/>
        <v/>
      </c>
      <c r="FT17" s="58" t="str">
        <f t="shared" si="270"/>
        <v/>
      </c>
      <c r="FU17" s="58" t="str">
        <f t="shared" si="271"/>
        <v/>
      </c>
      <c r="FV17" s="58" t="str">
        <f t="shared" si="272"/>
        <v/>
      </c>
      <c r="FW17" s="58" t="str">
        <f t="shared" si="273"/>
        <v/>
      </c>
      <c r="FX17" s="58" t="str">
        <f t="shared" si="274"/>
        <v/>
      </c>
      <c r="FY17" s="58" t="str">
        <f t="shared" si="275"/>
        <v/>
      </c>
      <c r="FZ17" s="58" t="str">
        <f t="shared" si="276"/>
        <v/>
      </c>
      <c r="GA17" s="58" t="str">
        <f t="shared" si="277"/>
        <v/>
      </c>
      <c r="GB17" s="58" t="str">
        <f t="shared" si="278"/>
        <v/>
      </c>
      <c r="GC17" s="58" t="str">
        <f t="shared" si="279"/>
        <v/>
      </c>
      <c r="GD17" s="58" t="str">
        <f t="shared" si="280"/>
        <v/>
      </c>
      <c r="GE17" s="58" t="str">
        <f t="shared" si="281"/>
        <v/>
      </c>
      <c r="GF17" s="58" t="str">
        <f t="shared" si="282"/>
        <v/>
      </c>
      <c r="GG17" s="58" t="str">
        <f t="shared" si="283"/>
        <v/>
      </c>
      <c r="GH17" s="58" t="str">
        <f t="shared" si="284"/>
        <v/>
      </c>
      <c r="GI17" s="58" t="str">
        <f t="shared" si="285"/>
        <v/>
      </c>
      <c r="GJ17" s="58" t="str">
        <f t="shared" si="286"/>
        <v/>
      </c>
      <c r="GK17" s="58" t="str">
        <f t="shared" si="287"/>
        <v/>
      </c>
      <c r="GL17" s="58" t="str">
        <f t="shared" si="288"/>
        <v/>
      </c>
      <c r="GM17" s="58" t="str">
        <f t="shared" si="289"/>
        <v/>
      </c>
      <c r="GN17" s="58" t="str">
        <f t="shared" si="290"/>
        <v/>
      </c>
      <c r="GO17" s="58" t="str">
        <f t="shared" si="291"/>
        <v/>
      </c>
      <c r="GP17" s="58" t="str">
        <f t="shared" si="292"/>
        <v/>
      </c>
      <c r="GQ17" s="58" t="str">
        <f t="shared" si="293"/>
        <v/>
      </c>
      <c r="GR17" s="58" t="str">
        <f t="shared" si="294"/>
        <v/>
      </c>
      <c r="GS17" s="58" t="str">
        <f t="shared" si="295"/>
        <v/>
      </c>
      <c r="GT17" s="58" t="str">
        <f t="shared" si="296"/>
        <v/>
      </c>
      <c r="GU17" s="58" t="str">
        <f t="shared" si="297"/>
        <v/>
      </c>
      <c r="GV17" s="58" t="str">
        <f t="shared" si="298"/>
        <v/>
      </c>
      <c r="GW17" s="58" t="str">
        <f t="shared" si="299"/>
        <v/>
      </c>
      <c r="GX17" s="58" t="str">
        <f t="shared" si="300"/>
        <v/>
      </c>
      <c r="GY17" s="58" t="str">
        <f t="shared" si="301"/>
        <v/>
      </c>
      <c r="GZ17" s="58" t="str">
        <f t="shared" si="302"/>
        <v/>
      </c>
      <c r="HA17" s="58" t="str">
        <f t="shared" si="303"/>
        <v/>
      </c>
      <c r="HB17" s="58" t="str">
        <f t="shared" si="304"/>
        <v/>
      </c>
      <c r="HC17" s="58" t="str">
        <f t="shared" si="305"/>
        <v/>
      </c>
      <c r="HD17" s="58" t="str">
        <f t="shared" si="306"/>
        <v/>
      </c>
      <c r="HE17" s="58" t="str">
        <f t="shared" si="307"/>
        <v/>
      </c>
      <c r="HF17" s="58" t="str">
        <f t="shared" si="308"/>
        <v/>
      </c>
      <c r="HG17" s="58" t="str">
        <f t="shared" si="309"/>
        <v/>
      </c>
      <c r="HH17" s="58" t="str">
        <f t="shared" si="310"/>
        <v/>
      </c>
      <c r="HI17" s="58" t="str">
        <f t="shared" si="311"/>
        <v/>
      </c>
      <c r="HJ17" s="58" t="str">
        <f t="shared" si="312"/>
        <v/>
      </c>
      <c r="HK17" s="58" t="str">
        <f t="shared" si="313"/>
        <v/>
      </c>
      <c r="HL17" s="58" t="str">
        <f t="shared" si="314"/>
        <v/>
      </c>
      <c r="HM17" s="58" t="str">
        <f t="shared" si="315"/>
        <v/>
      </c>
      <c r="HN17" s="58" t="str">
        <f t="shared" si="316"/>
        <v/>
      </c>
      <c r="HO17" s="58" t="str">
        <f t="shared" si="317"/>
        <v/>
      </c>
      <c r="HP17" s="58" t="str">
        <f t="shared" si="318"/>
        <v/>
      </c>
      <c r="HQ17" s="58" t="str">
        <f t="shared" si="319"/>
        <v/>
      </c>
      <c r="HR17" s="58" t="str">
        <f t="shared" si="320"/>
        <v/>
      </c>
      <c r="HS17" s="58" t="str">
        <f t="shared" si="321"/>
        <v/>
      </c>
      <c r="HT17" s="58" t="str">
        <f t="shared" si="322"/>
        <v/>
      </c>
      <c r="HU17" s="58" t="str">
        <f t="shared" si="323"/>
        <v/>
      </c>
      <c r="HV17" s="58" t="str">
        <f t="shared" si="324"/>
        <v/>
      </c>
      <c r="HW17" s="58" t="str">
        <f t="shared" si="325"/>
        <v/>
      </c>
      <c r="HX17" s="58" t="str">
        <f t="shared" si="326"/>
        <v/>
      </c>
      <c r="HY17" s="58" t="str">
        <f t="shared" si="327"/>
        <v/>
      </c>
      <c r="HZ17" s="58" t="str">
        <f t="shared" si="328"/>
        <v/>
      </c>
      <c r="IA17" s="58" t="str">
        <f t="shared" si="329"/>
        <v/>
      </c>
      <c r="IB17" s="58" t="str">
        <f t="shared" si="330"/>
        <v/>
      </c>
      <c r="IC17" s="58" t="str">
        <f t="shared" si="331"/>
        <v/>
      </c>
      <c r="ID17" s="58" t="str">
        <f t="shared" si="332"/>
        <v/>
      </c>
      <c r="IE17" s="58" t="str">
        <f t="shared" si="333"/>
        <v/>
      </c>
      <c r="IF17" s="58" t="str">
        <f t="shared" si="334"/>
        <v/>
      </c>
      <c r="IG17" s="58" t="str">
        <f t="shared" si="335"/>
        <v/>
      </c>
      <c r="IH17" s="58" t="str">
        <f t="shared" si="336"/>
        <v/>
      </c>
      <c r="II17" s="58" t="str">
        <f t="shared" si="337"/>
        <v/>
      </c>
      <c r="IJ17" s="58" t="str">
        <f t="shared" si="338"/>
        <v/>
      </c>
      <c r="IK17" s="58" t="str">
        <f t="shared" si="339"/>
        <v/>
      </c>
      <c r="IL17" s="58" t="str">
        <f t="shared" si="340"/>
        <v/>
      </c>
      <c r="IM17" s="58" t="str">
        <f t="shared" si="341"/>
        <v/>
      </c>
      <c r="IN17" s="58" t="str">
        <f t="shared" si="342"/>
        <v/>
      </c>
      <c r="IO17" s="58" t="str">
        <f t="shared" si="343"/>
        <v/>
      </c>
      <c r="IP17" s="58" t="str">
        <f t="shared" si="344"/>
        <v/>
      </c>
      <c r="IQ17" s="58" t="str">
        <f t="shared" si="345"/>
        <v/>
      </c>
      <c r="IR17" s="58" t="str">
        <f t="shared" si="346"/>
        <v/>
      </c>
      <c r="IS17" s="58" t="str">
        <f t="shared" si="347"/>
        <v/>
      </c>
      <c r="IT17" s="58" t="str">
        <f t="shared" si="348"/>
        <v/>
      </c>
      <c r="IU17" s="58" t="str">
        <f t="shared" si="349"/>
        <v/>
      </c>
      <c r="IV17" s="58" t="str">
        <f t="shared" si="350"/>
        <v/>
      </c>
      <c r="IW17" s="58" t="str">
        <f t="shared" si="351"/>
        <v/>
      </c>
      <c r="IX17" s="58" t="str">
        <f t="shared" si="352"/>
        <v/>
      </c>
      <c r="IY17" s="58" t="str">
        <f t="shared" si="353"/>
        <v/>
      </c>
      <c r="IZ17" s="58" t="str">
        <f t="shared" si="354"/>
        <v/>
      </c>
      <c r="JA17" s="58" t="str">
        <f t="shared" si="355"/>
        <v/>
      </c>
      <c r="JB17" s="58" t="str">
        <f t="shared" si="356"/>
        <v/>
      </c>
      <c r="JC17" s="58" t="str">
        <f t="shared" si="357"/>
        <v/>
      </c>
      <c r="JD17" s="58" t="str">
        <f t="shared" si="358"/>
        <v/>
      </c>
      <c r="JE17" s="58" t="str">
        <f t="shared" si="359"/>
        <v/>
      </c>
      <c r="JF17" s="58" t="str">
        <f t="shared" si="360"/>
        <v/>
      </c>
      <c r="JG17" s="58" t="str">
        <f t="shared" si="361"/>
        <v/>
      </c>
      <c r="JH17" s="58" t="str">
        <f t="shared" si="362"/>
        <v/>
      </c>
      <c r="JI17" s="58" t="str">
        <f t="shared" si="363"/>
        <v/>
      </c>
      <c r="JJ17" s="58" t="str">
        <f t="shared" si="364"/>
        <v/>
      </c>
      <c r="JK17" s="58" t="str">
        <f t="shared" si="365"/>
        <v/>
      </c>
      <c r="JL17" s="58" t="str">
        <f t="shared" si="366"/>
        <v/>
      </c>
      <c r="JM17" s="58" t="str">
        <f t="shared" si="367"/>
        <v/>
      </c>
      <c r="JN17" s="58" t="str">
        <f t="shared" si="368"/>
        <v/>
      </c>
      <c r="JO17" s="58" t="str">
        <f t="shared" si="369"/>
        <v/>
      </c>
      <c r="JP17" s="58" t="str">
        <f t="shared" si="370"/>
        <v/>
      </c>
      <c r="JQ17" s="58" t="str">
        <f t="shared" si="371"/>
        <v/>
      </c>
      <c r="JR17" s="58" t="str">
        <f t="shared" si="372"/>
        <v/>
      </c>
      <c r="JS17" s="58" t="str">
        <f t="shared" si="373"/>
        <v/>
      </c>
      <c r="JT17" s="58" t="str">
        <f t="shared" si="374"/>
        <v/>
      </c>
      <c r="JU17" s="58" t="str">
        <f t="shared" si="375"/>
        <v/>
      </c>
      <c r="JV17" s="58" t="str">
        <f t="shared" si="376"/>
        <v/>
      </c>
      <c r="JW17" s="58" t="str">
        <f t="shared" si="377"/>
        <v/>
      </c>
      <c r="JX17" s="58" t="str">
        <f t="shared" si="378"/>
        <v/>
      </c>
      <c r="JY17" s="58" t="str">
        <f t="shared" si="379"/>
        <v/>
      </c>
      <c r="JZ17" s="58" t="str">
        <f t="shared" si="380"/>
        <v/>
      </c>
      <c r="KA17" s="58" t="str">
        <f t="shared" si="381"/>
        <v/>
      </c>
      <c r="KB17" s="58" t="str">
        <f t="shared" si="382"/>
        <v/>
      </c>
      <c r="KC17" s="58" t="str">
        <f t="shared" si="383"/>
        <v/>
      </c>
      <c r="KD17" s="58" t="str">
        <f t="shared" si="384"/>
        <v/>
      </c>
      <c r="KE17" s="58" t="str">
        <f t="shared" si="385"/>
        <v/>
      </c>
      <c r="KF17" s="58" t="str">
        <f t="shared" si="386"/>
        <v/>
      </c>
      <c r="KG17" s="58" t="str">
        <f t="shared" si="387"/>
        <v/>
      </c>
      <c r="KH17" s="58" t="str">
        <f t="shared" si="388"/>
        <v/>
      </c>
      <c r="KI17" s="58" t="str">
        <f t="shared" si="389"/>
        <v/>
      </c>
      <c r="KJ17" s="58" t="str">
        <f t="shared" si="390"/>
        <v/>
      </c>
      <c r="KK17" s="58" t="str">
        <f t="shared" si="391"/>
        <v/>
      </c>
      <c r="KL17" s="58" t="str">
        <f t="shared" si="392"/>
        <v/>
      </c>
      <c r="KM17" s="58" t="str">
        <f t="shared" si="393"/>
        <v/>
      </c>
      <c r="KN17" s="58" t="str">
        <f t="shared" si="394"/>
        <v/>
      </c>
      <c r="KO17" s="58" t="str">
        <f t="shared" si="395"/>
        <v/>
      </c>
      <c r="KP17" s="58" t="str">
        <f t="shared" si="396"/>
        <v/>
      </c>
      <c r="KQ17" s="58" t="str">
        <f t="shared" si="397"/>
        <v/>
      </c>
      <c r="KR17" s="58" t="str">
        <f t="shared" si="398"/>
        <v/>
      </c>
      <c r="KS17" s="58" t="str">
        <f t="shared" si="399"/>
        <v/>
      </c>
      <c r="KT17" s="58" t="str">
        <f t="shared" si="400"/>
        <v/>
      </c>
      <c r="KU17" s="58" t="str">
        <f t="shared" si="401"/>
        <v/>
      </c>
      <c r="KV17" s="58" t="str">
        <f t="shared" si="402"/>
        <v/>
      </c>
      <c r="KW17" s="58" t="str">
        <f t="shared" si="403"/>
        <v/>
      </c>
      <c r="KX17" s="58" t="str">
        <f t="shared" si="404"/>
        <v/>
      </c>
    </row>
    <row r="18" spans="7:310" x14ac:dyDescent="0.55000000000000004">
      <c r="G18" s="46">
        <f t="shared" ca="1" si="105"/>
        <v>381.82549815347198</v>
      </c>
      <c r="H18" s="47" t="s">
        <v>32</v>
      </c>
      <c r="I18" s="56" t="s">
        <v>44</v>
      </c>
      <c r="J18" s="8"/>
      <c r="K18" s="57" t="str">
        <f t="shared" si="104"/>
        <v/>
      </c>
      <c r="L18" s="57" t="str">
        <f t="shared" si="106"/>
        <v/>
      </c>
      <c r="M18" s="57" t="str">
        <f t="shared" si="107"/>
        <v/>
      </c>
      <c r="N18" s="57" t="str">
        <f t="shared" si="108"/>
        <v/>
      </c>
      <c r="O18" s="57" t="str">
        <f t="shared" si="109"/>
        <v/>
      </c>
      <c r="P18" s="57" t="str">
        <f t="shared" si="110"/>
        <v/>
      </c>
      <c r="Q18" s="57" t="str">
        <f t="shared" si="111"/>
        <v/>
      </c>
      <c r="R18" s="57" t="str">
        <f t="shared" si="112"/>
        <v/>
      </c>
      <c r="S18" s="57" t="str">
        <f t="shared" si="113"/>
        <v/>
      </c>
      <c r="T18" s="57" t="str">
        <f t="shared" si="114"/>
        <v/>
      </c>
      <c r="U18" s="57" t="str">
        <f t="shared" si="115"/>
        <v/>
      </c>
      <c r="V18" s="57" t="str">
        <f t="shared" si="116"/>
        <v/>
      </c>
      <c r="W18" s="57" t="str">
        <f t="shared" si="117"/>
        <v/>
      </c>
      <c r="X18" s="57" t="str">
        <f t="shared" si="118"/>
        <v/>
      </c>
      <c r="Y18" s="57" t="str">
        <f t="shared" si="119"/>
        <v/>
      </c>
      <c r="Z18" s="57" t="str">
        <f t="shared" si="120"/>
        <v/>
      </c>
      <c r="AA18" s="57" t="str">
        <f t="shared" si="121"/>
        <v/>
      </c>
      <c r="AB18" s="57" t="str">
        <f t="shared" si="122"/>
        <v/>
      </c>
      <c r="AC18" s="57" t="str">
        <f t="shared" si="123"/>
        <v/>
      </c>
      <c r="AD18" s="57" t="str">
        <f t="shared" si="124"/>
        <v/>
      </c>
      <c r="AE18" s="58" t="str">
        <f t="shared" si="125"/>
        <v/>
      </c>
      <c r="AF18" s="58" t="str">
        <f t="shared" si="126"/>
        <v/>
      </c>
      <c r="AG18" s="58" t="str">
        <f t="shared" si="127"/>
        <v/>
      </c>
      <c r="AH18" s="58" t="str">
        <f t="shared" si="128"/>
        <v/>
      </c>
      <c r="AI18" s="58" t="str">
        <f t="shared" si="129"/>
        <v/>
      </c>
      <c r="AJ18" s="58" t="str">
        <f t="shared" si="130"/>
        <v/>
      </c>
      <c r="AK18" s="58" t="str">
        <f t="shared" si="131"/>
        <v/>
      </c>
      <c r="AL18" s="58" t="str">
        <f t="shared" si="132"/>
        <v/>
      </c>
      <c r="AM18" s="58" t="str">
        <f t="shared" si="133"/>
        <v/>
      </c>
      <c r="AN18" s="58" t="str">
        <f t="shared" si="134"/>
        <v/>
      </c>
      <c r="AO18" s="58" t="str">
        <f t="shared" si="135"/>
        <v/>
      </c>
      <c r="AP18" s="58" t="str">
        <f t="shared" si="136"/>
        <v/>
      </c>
      <c r="AQ18" s="58" t="str">
        <f t="shared" si="137"/>
        <v/>
      </c>
      <c r="AR18" s="58" t="str">
        <f t="shared" si="138"/>
        <v/>
      </c>
      <c r="AS18" s="58" t="str">
        <f t="shared" si="139"/>
        <v/>
      </c>
      <c r="AT18" s="58" t="str">
        <f t="shared" si="140"/>
        <v/>
      </c>
      <c r="AU18" s="58" t="str">
        <f t="shared" si="141"/>
        <v/>
      </c>
      <c r="AV18" s="58" t="str">
        <f t="shared" si="142"/>
        <v/>
      </c>
      <c r="AW18" s="58" t="str">
        <f t="shared" si="143"/>
        <v/>
      </c>
      <c r="AX18" s="58" t="str">
        <f t="shared" si="144"/>
        <v/>
      </c>
      <c r="AY18" s="58" t="str">
        <f t="shared" si="145"/>
        <v/>
      </c>
      <c r="AZ18" s="58" t="str">
        <f t="shared" si="146"/>
        <v/>
      </c>
      <c r="BA18" s="58" t="str">
        <f t="shared" si="147"/>
        <v/>
      </c>
      <c r="BB18" s="58" t="str">
        <f t="shared" si="148"/>
        <v/>
      </c>
      <c r="BC18" s="58" t="str">
        <f t="shared" si="149"/>
        <v/>
      </c>
      <c r="BD18" s="58" t="str">
        <f t="shared" si="150"/>
        <v/>
      </c>
      <c r="BE18" s="58" t="str">
        <f t="shared" si="151"/>
        <v/>
      </c>
      <c r="BF18" s="58" t="str">
        <f t="shared" si="152"/>
        <v/>
      </c>
      <c r="BG18" s="58" t="str">
        <f t="shared" si="153"/>
        <v/>
      </c>
      <c r="BH18" s="58" t="str">
        <f t="shared" si="154"/>
        <v/>
      </c>
      <c r="BI18" s="58" t="str">
        <f t="shared" si="155"/>
        <v/>
      </c>
      <c r="BJ18" s="58" t="str">
        <f t="shared" si="156"/>
        <v/>
      </c>
      <c r="BK18" s="58" t="str">
        <f t="shared" si="157"/>
        <v/>
      </c>
      <c r="BL18" s="58" t="str">
        <f t="shared" si="158"/>
        <v/>
      </c>
      <c r="BM18" s="58" t="str">
        <f t="shared" si="159"/>
        <v/>
      </c>
      <c r="BN18" s="58" t="str">
        <f t="shared" si="160"/>
        <v/>
      </c>
      <c r="BO18" s="58" t="str">
        <f t="shared" si="161"/>
        <v/>
      </c>
      <c r="BP18" s="58" t="str">
        <f t="shared" si="162"/>
        <v/>
      </c>
      <c r="BQ18" s="58" t="str">
        <f t="shared" si="163"/>
        <v/>
      </c>
      <c r="BR18" s="58" t="str">
        <f t="shared" si="164"/>
        <v/>
      </c>
      <c r="BS18" s="58" t="str">
        <f t="shared" si="165"/>
        <v/>
      </c>
      <c r="BT18" s="58" t="str">
        <f t="shared" si="166"/>
        <v/>
      </c>
      <c r="BU18" s="58" t="str">
        <f t="shared" si="167"/>
        <v/>
      </c>
      <c r="BV18" s="58" t="str">
        <f t="shared" si="168"/>
        <v/>
      </c>
      <c r="BW18" s="58" t="str">
        <f t="shared" si="169"/>
        <v/>
      </c>
      <c r="BX18" s="58" t="str">
        <f t="shared" si="170"/>
        <v/>
      </c>
      <c r="BY18" s="58" t="str">
        <f t="shared" si="171"/>
        <v/>
      </c>
      <c r="BZ18" s="58" t="str">
        <f t="shared" si="172"/>
        <v/>
      </c>
      <c r="CA18" s="58" t="str">
        <f t="shared" si="173"/>
        <v/>
      </c>
      <c r="CB18" s="58" t="str">
        <f t="shared" si="174"/>
        <v/>
      </c>
      <c r="CC18" s="58" t="str">
        <f t="shared" si="175"/>
        <v/>
      </c>
      <c r="CD18" s="58" t="str">
        <f t="shared" si="176"/>
        <v/>
      </c>
      <c r="CE18" s="58" t="str">
        <f t="shared" si="177"/>
        <v/>
      </c>
      <c r="CF18" s="58" t="str">
        <f t="shared" si="178"/>
        <v/>
      </c>
      <c r="CG18" s="58" t="str">
        <f t="shared" si="179"/>
        <v/>
      </c>
      <c r="CH18" s="58" t="str">
        <f t="shared" si="180"/>
        <v/>
      </c>
      <c r="CI18" s="58" t="str">
        <f t="shared" si="181"/>
        <v/>
      </c>
      <c r="CJ18" s="58" t="str">
        <f t="shared" si="182"/>
        <v/>
      </c>
      <c r="CK18" s="58" t="str">
        <f t="shared" si="183"/>
        <v/>
      </c>
      <c r="CL18" s="58" t="str">
        <f t="shared" si="184"/>
        <v/>
      </c>
      <c r="CM18" s="58" t="str">
        <f t="shared" si="185"/>
        <v/>
      </c>
      <c r="CN18" s="58" t="str">
        <f t="shared" si="186"/>
        <v/>
      </c>
      <c r="CO18" s="58" t="str">
        <f t="shared" si="187"/>
        <v/>
      </c>
      <c r="CP18" s="58" t="str">
        <f t="shared" si="188"/>
        <v/>
      </c>
      <c r="CQ18" s="58" t="str">
        <f t="shared" si="189"/>
        <v/>
      </c>
      <c r="CR18" s="58" t="str">
        <f t="shared" si="190"/>
        <v/>
      </c>
      <c r="CS18" s="58" t="str">
        <f t="shared" si="191"/>
        <v/>
      </c>
      <c r="CT18" s="58" t="str">
        <f t="shared" si="192"/>
        <v/>
      </c>
      <c r="CU18" s="58" t="str">
        <f t="shared" si="193"/>
        <v/>
      </c>
      <c r="CV18" s="58" t="str">
        <f t="shared" si="194"/>
        <v/>
      </c>
      <c r="CW18" s="58" t="str">
        <f t="shared" si="195"/>
        <v/>
      </c>
      <c r="CX18" s="58" t="str">
        <f t="shared" si="196"/>
        <v/>
      </c>
      <c r="CY18" s="58" t="str">
        <f t="shared" si="197"/>
        <v/>
      </c>
      <c r="CZ18" s="58" t="str">
        <f t="shared" si="198"/>
        <v/>
      </c>
      <c r="DA18" s="58" t="str">
        <f t="shared" si="199"/>
        <v/>
      </c>
      <c r="DB18" s="58" t="str">
        <f t="shared" si="200"/>
        <v/>
      </c>
      <c r="DC18" s="58" t="str">
        <f t="shared" si="201"/>
        <v/>
      </c>
      <c r="DD18" s="58" t="str">
        <f t="shared" si="202"/>
        <v/>
      </c>
      <c r="DE18" s="58" t="str">
        <f t="shared" si="203"/>
        <v/>
      </c>
      <c r="DF18" s="58" t="str">
        <f t="shared" si="204"/>
        <v/>
      </c>
      <c r="DG18" s="58" t="str">
        <f t="shared" si="205"/>
        <v/>
      </c>
      <c r="DH18" s="58" t="str">
        <f t="shared" si="206"/>
        <v/>
      </c>
      <c r="DI18" s="58" t="str">
        <f t="shared" si="207"/>
        <v/>
      </c>
      <c r="DJ18" s="58" t="str">
        <f t="shared" si="208"/>
        <v/>
      </c>
      <c r="DK18" s="58" t="str">
        <f t="shared" si="209"/>
        <v/>
      </c>
      <c r="DL18" s="58" t="str">
        <f t="shared" si="210"/>
        <v/>
      </c>
      <c r="DM18" s="58" t="str">
        <f t="shared" si="211"/>
        <v/>
      </c>
      <c r="DN18" s="58" t="str">
        <f t="shared" si="212"/>
        <v/>
      </c>
      <c r="DO18" s="58" t="str">
        <f t="shared" si="213"/>
        <v/>
      </c>
      <c r="DP18" s="58" t="str">
        <f t="shared" si="214"/>
        <v/>
      </c>
      <c r="DQ18" s="58" t="str">
        <f t="shared" si="215"/>
        <v/>
      </c>
      <c r="DR18" s="58" t="str">
        <f t="shared" si="216"/>
        <v/>
      </c>
      <c r="DS18" s="58" t="str">
        <f t="shared" si="217"/>
        <v/>
      </c>
      <c r="DT18" s="58" t="str">
        <f t="shared" si="218"/>
        <v/>
      </c>
      <c r="DU18" s="58" t="str">
        <f t="shared" si="219"/>
        <v/>
      </c>
      <c r="DV18" s="58" t="str">
        <f t="shared" si="220"/>
        <v/>
      </c>
      <c r="DW18" s="58" t="str">
        <f t="shared" si="221"/>
        <v/>
      </c>
      <c r="DX18" s="58" t="str">
        <f t="shared" si="222"/>
        <v/>
      </c>
      <c r="DY18" s="58" t="str">
        <f t="shared" si="223"/>
        <v/>
      </c>
      <c r="DZ18" s="58" t="str">
        <f t="shared" si="224"/>
        <v/>
      </c>
      <c r="EA18" s="58" t="str">
        <f t="shared" si="225"/>
        <v/>
      </c>
      <c r="EB18" s="58" t="str">
        <f t="shared" si="226"/>
        <v/>
      </c>
      <c r="EC18" s="58" t="str">
        <f t="shared" si="227"/>
        <v/>
      </c>
      <c r="ED18" s="58" t="str">
        <f t="shared" si="228"/>
        <v/>
      </c>
      <c r="EE18" s="58" t="str">
        <f t="shared" si="229"/>
        <v/>
      </c>
      <c r="EF18" s="58" t="str">
        <f t="shared" si="230"/>
        <v/>
      </c>
      <c r="EG18" s="58" t="str">
        <f t="shared" si="231"/>
        <v/>
      </c>
      <c r="EH18" s="58" t="str">
        <f t="shared" si="232"/>
        <v/>
      </c>
      <c r="EI18" s="58" t="str">
        <f t="shared" si="233"/>
        <v/>
      </c>
      <c r="EJ18" s="58" t="str">
        <f t="shared" si="234"/>
        <v/>
      </c>
      <c r="EK18" s="58" t="str">
        <f t="shared" si="235"/>
        <v/>
      </c>
      <c r="EL18" s="58" t="str">
        <f t="shared" si="236"/>
        <v/>
      </c>
      <c r="EM18" s="58" t="str">
        <f t="shared" si="237"/>
        <v/>
      </c>
      <c r="EN18" s="58" t="str">
        <f t="shared" si="238"/>
        <v/>
      </c>
      <c r="EO18" s="58" t="str">
        <f t="shared" si="239"/>
        <v/>
      </c>
      <c r="EP18" s="58" t="str">
        <f t="shared" si="240"/>
        <v/>
      </c>
      <c r="EQ18" s="58" t="str">
        <f t="shared" si="241"/>
        <v/>
      </c>
      <c r="ER18" s="58" t="str">
        <f t="shared" si="242"/>
        <v/>
      </c>
      <c r="ES18" s="58" t="str">
        <f t="shared" si="243"/>
        <v/>
      </c>
      <c r="ET18" s="58" t="str">
        <f t="shared" si="244"/>
        <v/>
      </c>
      <c r="EU18" s="58" t="str">
        <f t="shared" si="245"/>
        <v/>
      </c>
      <c r="EV18" s="58" t="str">
        <f t="shared" si="246"/>
        <v/>
      </c>
      <c r="EW18" s="58" t="str">
        <f t="shared" si="247"/>
        <v/>
      </c>
      <c r="EX18" s="58" t="str">
        <f t="shared" si="248"/>
        <v/>
      </c>
      <c r="EY18" s="58" t="str">
        <f t="shared" si="249"/>
        <v/>
      </c>
      <c r="EZ18" s="58" t="str">
        <f t="shared" si="250"/>
        <v/>
      </c>
      <c r="FA18" s="58" t="str">
        <f t="shared" si="251"/>
        <v/>
      </c>
      <c r="FB18" s="58" t="str">
        <f t="shared" si="252"/>
        <v/>
      </c>
      <c r="FC18" s="58" t="str">
        <f t="shared" si="253"/>
        <v/>
      </c>
      <c r="FD18" s="58" t="str">
        <f t="shared" si="254"/>
        <v/>
      </c>
      <c r="FE18" s="58" t="str">
        <f t="shared" si="255"/>
        <v/>
      </c>
      <c r="FF18" s="58" t="str">
        <f t="shared" si="256"/>
        <v/>
      </c>
      <c r="FG18" s="58" t="str">
        <f t="shared" si="257"/>
        <v/>
      </c>
      <c r="FH18" s="58" t="str">
        <f t="shared" si="258"/>
        <v/>
      </c>
      <c r="FI18" s="58" t="str">
        <f t="shared" si="259"/>
        <v/>
      </c>
      <c r="FJ18" s="58" t="str">
        <f t="shared" si="260"/>
        <v/>
      </c>
      <c r="FK18" s="58" t="str">
        <f t="shared" si="261"/>
        <v/>
      </c>
      <c r="FL18" s="58" t="str">
        <f t="shared" si="262"/>
        <v/>
      </c>
      <c r="FM18" s="58" t="str">
        <f t="shared" si="263"/>
        <v/>
      </c>
      <c r="FN18" s="58" t="str">
        <f t="shared" si="264"/>
        <v/>
      </c>
      <c r="FO18" s="58" t="str">
        <f t="shared" si="265"/>
        <v/>
      </c>
      <c r="FP18" s="58" t="str">
        <f t="shared" si="266"/>
        <v/>
      </c>
      <c r="FQ18" s="58" t="str">
        <f t="shared" si="267"/>
        <v/>
      </c>
      <c r="FR18" s="58" t="str">
        <f t="shared" si="268"/>
        <v/>
      </c>
      <c r="FS18" s="58" t="str">
        <f t="shared" si="269"/>
        <v/>
      </c>
      <c r="FT18" s="58" t="str">
        <f t="shared" si="270"/>
        <v/>
      </c>
      <c r="FU18" s="58" t="str">
        <f t="shared" si="271"/>
        <v/>
      </c>
      <c r="FV18" s="58" t="str">
        <f t="shared" si="272"/>
        <v/>
      </c>
      <c r="FW18" s="58" t="str">
        <f t="shared" si="273"/>
        <v/>
      </c>
      <c r="FX18" s="58" t="str">
        <f t="shared" si="274"/>
        <v/>
      </c>
      <c r="FY18" s="58" t="str">
        <f t="shared" si="275"/>
        <v/>
      </c>
      <c r="FZ18" s="58" t="str">
        <f t="shared" si="276"/>
        <v/>
      </c>
      <c r="GA18" s="58" t="str">
        <f t="shared" si="277"/>
        <v/>
      </c>
      <c r="GB18" s="58" t="str">
        <f t="shared" si="278"/>
        <v/>
      </c>
      <c r="GC18" s="58" t="str">
        <f t="shared" si="279"/>
        <v/>
      </c>
      <c r="GD18" s="58" t="str">
        <f t="shared" si="280"/>
        <v/>
      </c>
      <c r="GE18" s="58" t="str">
        <f t="shared" si="281"/>
        <v/>
      </c>
      <c r="GF18" s="58" t="str">
        <f t="shared" si="282"/>
        <v/>
      </c>
      <c r="GG18" s="58" t="str">
        <f t="shared" si="283"/>
        <v/>
      </c>
      <c r="GH18" s="58" t="str">
        <f t="shared" si="284"/>
        <v/>
      </c>
      <c r="GI18" s="58" t="str">
        <f t="shared" si="285"/>
        <v/>
      </c>
      <c r="GJ18" s="58" t="str">
        <f t="shared" si="286"/>
        <v/>
      </c>
      <c r="GK18" s="58" t="str">
        <f t="shared" si="287"/>
        <v/>
      </c>
      <c r="GL18" s="58" t="str">
        <f t="shared" si="288"/>
        <v/>
      </c>
      <c r="GM18" s="58" t="str">
        <f t="shared" si="289"/>
        <v/>
      </c>
      <c r="GN18" s="58" t="str">
        <f t="shared" si="290"/>
        <v/>
      </c>
      <c r="GO18" s="58" t="str">
        <f t="shared" si="291"/>
        <v/>
      </c>
      <c r="GP18" s="58" t="str">
        <f t="shared" si="292"/>
        <v/>
      </c>
      <c r="GQ18" s="58" t="str">
        <f t="shared" si="293"/>
        <v/>
      </c>
      <c r="GR18" s="58" t="str">
        <f t="shared" si="294"/>
        <v/>
      </c>
      <c r="GS18" s="58" t="str">
        <f t="shared" si="295"/>
        <v/>
      </c>
      <c r="GT18" s="58" t="str">
        <f t="shared" si="296"/>
        <v/>
      </c>
      <c r="GU18" s="58" t="str">
        <f t="shared" si="297"/>
        <v/>
      </c>
      <c r="GV18" s="58" t="str">
        <f t="shared" si="298"/>
        <v/>
      </c>
      <c r="GW18" s="58" t="str">
        <f t="shared" si="299"/>
        <v/>
      </c>
      <c r="GX18" s="58" t="str">
        <f t="shared" si="300"/>
        <v/>
      </c>
      <c r="GY18" s="58" t="str">
        <f t="shared" si="301"/>
        <v/>
      </c>
      <c r="GZ18" s="58" t="str">
        <f t="shared" si="302"/>
        <v/>
      </c>
      <c r="HA18" s="58" t="str">
        <f t="shared" si="303"/>
        <v/>
      </c>
      <c r="HB18" s="58" t="str">
        <f t="shared" si="304"/>
        <v/>
      </c>
      <c r="HC18" s="58" t="str">
        <f t="shared" si="305"/>
        <v/>
      </c>
      <c r="HD18" s="58" t="str">
        <f t="shared" si="306"/>
        <v/>
      </c>
      <c r="HE18" s="58" t="str">
        <f t="shared" si="307"/>
        <v/>
      </c>
      <c r="HF18" s="58" t="str">
        <f t="shared" si="308"/>
        <v/>
      </c>
      <c r="HG18" s="58" t="str">
        <f t="shared" si="309"/>
        <v/>
      </c>
      <c r="HH18" s="58" t="str">
        <f t="shared" si="310"/>
        <v/>
      </c>
      <c r="HI18" s="58" t="str">
        <f t="shared" si="311"/>
        <v/>
      </c>
      <c r="HJ18" s="58" t="str">
        <f t="shared" si="312"/>
        <v/>
      </c>
      <c r="HK18" s="58" t="str">
        <f t="shared" si="313"/>
        <v/>
      </c>
      <c r="HL18" s="58" t="str">
        <f t="shared" si="314"/>
        <v/>
      </c>
      <c r="HM18" s="58" t="str">
        <f t="shared" si="315"/>
        <v/>
      </c>
      <c r="HN18" s="58" t="str">
        <f t="shared" si="316"/>
        <v/>
      </c>
      <c r="HO18" s="58" t="str">
        <f t="shared" si="317"/>
        <v/>
      </c>
      <c r="HP18" s="58" t="str">
        <f t="shared" si="318"/>
        <v/>
      </c>
      <c r="HQ18" s="58" t="str">
        <f t="shared" si="319"/>
        <v/>
      </c>
      <c r="HR18" s="58" t="str">
        <f t="shared" si="320"/>
        <v/>
      </c>
      <c r="HS18" s="58" t="str">
        <f t="shared" si="321"/>
        <v/>
      </c>
      <c r="HT18" s="58" t="str">
        <f t="shared" si="322"/>
        <v/>
      </c>
      <c r="HU18" s="58" t="str">
        <f t="shared" si="323"/>
        <v/>
      </c>
      <c r="HV18" s="58" t="str">
        <f t="shared" si="324"/>
        <v/>
      </c>
      <c r="HW18" s="58" t="str">
        <f t="shared" si="325"/>
        <v/>
      </c>
      <c r="HX18" s="58" t="str">
        <f t="shared" si="326"/>
        <v/>
      </c>
      <c r="HY18" s="58" t="str">
        <f t="shared" si="327"/>
        <v/>
      </c>
      <c r="HZ18" s="58" t="str">
        <f t="shared" si="328"/>
        <v/>
      </c>
      <c r="IA18" s="58" t="str">
        <f t="shared" si="329"/>
        <v/>
      </c>
      <c r="IB18" s="58" t="str">
        <f t="shared" si="330"/>
        <v/>
      </c>
      <c r="IC18" s="58" t="str">
        <f t="shared" si="331"/>
        <v/>
      </c>
      <c r="ID18" s="58" t="str">
        <f t="shared" si="332"/>
        <v/>
      </c>
      <c r="IE18" s="58" t="str">
        <f t="shared" si="333"/>
        <v/>
      </c>
      <c r="IF18" s="58" t="str">
        <f t="shared" si="334"/>
        <v/>
      </c>
      <c r="IG18" s="58" t="str">
        <f t="shared" si="335"/>
        <v/>
      </c>
      <c r="IH18" s="58" t="str">
        <f t="shared" si="336"/>
        <v/>
      </c>
      <c r="II18" s="58" t="str">
        <f t="shared" si="337"/>
        <v/>
      </c>
      <c r="IJ18" s="58" t="str">
        <f t="shared" si="338"/>
        <v/>
      </c>
      <c r="IK18" s="58" t="str">
        <f t="shared" si="339"/>
        <v/>
      </c>
      <c r="IL18" s="58" t="str">
        <f t="shared" si="340"/>
        <v/>
      </c>
      <c r="IM18" s="58" t="str">
        <f t="shared" si="341"/>
        <v/>
      </c>
      <c r="IN18" s="58" t="str">
        <f t="shared" si="342"/>
        <v/>
      </c>
      <c r="IO18" s="58" t="str">
        <f t="shared" si="343"/>
        <v/>
      </c>
      <c r="IP18" s="58" t="str">
        <f t="shared" si="344"/>
        <v/>
      </c>
      <c r="IQ18" s="58" t="str">
        <f t="shared" si="345"/>
        <v/>
      </c>
      <c r="IR18" s="58" t="str">
        <f t="shared" si="346"/>
        <v/>
      </c>
      <c r="IS18" s="58" t="str">
        <f t="shared" si="347"/>
        <v/>
      </c>
      <c r="IT18" s="58" t="str">
        <f t="shared" si="348"/>
        <v/>
      </c>
      <c r="IU18" s="58" t="str">
        <f t="shared" si="349"/>
        <v/>
      </c>
      <c r="IV18" s="58" t="str">
        <f t="shared" si="350"/>
        <v/>
      </c>
      <c r="IW18" s="58" t="str">
        <f t="shared" si="351"/>
        <v/>
      </c>
      <c r="IX18" s="58" t="str">
        <f t="shared" si="352"/>
        <v/>
      </c>
      <c r="IY18" s="58" t="str">
        <f t="shared" si="353"/>
        <v/>
      </c>
      <c r="IZ18" s="58" t="str">
        <f t="shared" si="354"/>
        <v/>
      </c>
      <c r="JA18" s="58" t="str">
        <f t="shared" si="355"/>
        <v/>
      </c>
      <c r="JB18" s="58" t="str">
        <f t="shared" si="356"/>
        <v/>
      </c>
      <c r="JC18" s="58" t="str">
        <f t="shared" si="357"/>
        <v/>
      </c>
      <c r="JD18" s="58" t="str">
        <f t="shared" si="358"/>
        <v/>
      </c>
      <c r="JE18" s="58" t="str">
        <f t="shared" si="359"/>
        <v/>
      </c>
      <c r="JF18" s="58" t="str">
        <f t="shared" si="360"/>
        <v/>
      </c>
      <c r="JG18" s="58" t="str">
        <f t="shared" si="361"/>
        <v/>
      </c>
      <c r="JH18" s="58" t="str">
        <f t="shared" si="362"/>
        <v/>
      </c>
      <c r="JI18" s="58" t="str">
        <f t="shared" si="363"/>
        <v/>
      </c>
      <c r="JJ18" s="58" t="str">
        <f t="shared" si="364"/>
        <v/>
      </c>
      <c r="JK18" s="58" t="str">
        <f t="shared" si="365"/>
        <v/>
      </c>
      <c r="JL18" s="58" t="str">
        <f t="shared" si="366"/>
        <v/>
      </c>
      <c r="JM18" s="58" t="str">
        <f t="shared" si="367"/>
        <v/>
      </c>
      <c r="JN18" s="58" t="str">
        <f t="shared" si="368"/>
        <v/>
      </c>
      <c r="JO18" s="58" t="str">
        <f t="shared" si="369"/>
        <v/>
      </c>
      <c r="JP18" s="58" t="str">
        <f t="shared" si="370"/>
        <v/>
      </c>
      <c r="JQ18" s="58" t="str">
        <f t="shared" si="371"/>
        <v/>
      </c>
      <c r="JR18" s="58" t="str">
        <f t="shared" si="372"/>
        <v/>
      </c>
      <c r="JS18" s="58" t="str">
        <f t="shared" si="373"/>
        <v/>
      </c>
      <c r="JT18" s="58" t="str">
        <f t="shared" si="374"/>
        <v/>
      </c>
      <c r="JU18" s="58" t="str">
        <f t="shared" si="375"/>
        <v/>
      </c>
      <c r="JV18" s="58" t="str">
        <f t="shared" si="376"/>
        <v/>
      </c>
      <c r="JW18" s="58" t="str">
        <f t="shared" si="377"/>
        <v/>
      </c>
      <c r="JX18" s="58" t="str">
        <f t="shared" si="378"/>
        <v/>
      </c>
      <c r="JY18" s="58" t="str">
        <f t="shared" si="379"/>
        <v/>
      </c>
      <c r="JZ18" s="58" t="str">
        <f t="shared" si="380"/>
        <v/>
      </c>
      <c r="KA18" s="58" t="str">
        <f t="shared" si="381"/>
        <v/>
      </c>
      <c r="KB18" s="58" t="str">
        <f t="shared" si="382"/>
        <v/>
      </c>
      <c r="KC18" s="58" t="str">
        <f t="shared" si="383"/>
        <v/>
      </c>
      <c r="KD18" s="58" t="str">
        <f t="shared" si="384"/>
        <v/>
      </c>
      <c r="KE18" s="58" t="str">
        <f t="shared" si="385"/>
        <v/>
      </c>
      <c r="KF18" s="58" t="str">
        <f t="shared" si="386"/>
        <v/>
      </c>
      <c r="KG18" s="58" t="str">
        <f t="shared" si="387"/>
        <v/>
      </c>
      <c r="KH18" s="58" t="str">
        <f t="shared" si="388"/>
        <v/>
      </c>
      <c r="KI18" s="58" t="str">
        <f t="shared" si="389"/>
        <v/>
      </c>
      <c r="KJ18" s="58" t="str">
        <f t="shared" si="390"/>
        <v/>
      </c>
      <c r="KK18" s="58" t="str">
        <f t="shared" si="391"/>
        <v/>
      </c>
      <c r="KL18" s="58" t="str">
        <f t="shared" si="392"/>
        <v/>
      </c>
      <c r="KM18" s="58" t="str">
        <f t="shared" si="393"/>
        <v/>
      </c>
      <c r="KN18" s="58" t="str">
        <f t="shared" si="394"/>
        <v/>
      </c>
      <c r="KO18" s="58" t="str">
        <f t="shared" si="395"/>
        <v/>
      </c>
      <c r="KP18" s="58" t="str">
        <f t="shared" si="396"/>
        <v/>
      </c>
      <c r="KQ18" s="58" t="str">
        <f t="shared" si="397"/>
        <v/>
      </c>
      <c r="KR18" s="58" t="str">
        <f t="shared" si="398"/>
        <v/>
      </c>
      <c r="KS18" s="58" t="str">
        <f t="shared" si="399"/>
        <v/>
      </c>
      <c r="KT18" s="58" t="str">
        <f t="shared" si="400"/>
        <v/>
      </c>
      <c r="KU18" s="58" t="str">
        <f t="shared" si="401"/>
        <v/>
      </c>
      <c r="KV18" s="58" t="str">
        <f t="shared" si="402"/>
        <v/>
      </c>
      <c r="KW18" s="58" t="str">
        <f t="shared" si="403"/>
        <v/>
      </c>
      <c r="KX18" s="58" t="str">
        <f t="shared" si="404"/>
        <v/>
      </c>
    </row>
    <row r="19" spans="7:310" x14ac:dyDescent="0.55000000000000004">
      <c r="G19" s="46">
        <f t="shared" ca="1" si="105"/>
        <v>935.27086524702895</v>
      </c>
      <c r="H19" s="47" t="s">
        <v>24</v>
      </c>
      <c r="I19" s="56" t="s">
        <v>45</v>
      </c>
      <c r="J19" s="8"/>
      <c r="K19" s="57" t="str">
        <f t="shared" si="104"/>
        <v/>
      </c>
      <c r="L19" s="57" t="str">
        <f t="shared" si="106"/>
        <v/>
      </c>
      <c r="M19" s="57" t="str">
        <f t="shared" si="107"/>
        <v/>
      </c>
      <c r="N19" s="57" t="str">
        <f t="shared" si="108"/>
        <v/>
      </c>
      <c r="O19" s="57" t="str">
        <f t="shared" si="109"/>
        <v/>
      </c>
      <c r="P19" s="57" t="str">
        <f t="shared" si="110"/>
        <v/>
      </c>
      <c r="Q19" s="57" t="str">
        <f t="shared" si="111"/>
        <v/>
      </c>
      <c r="R19" s="57" t="str">
        <f t="shared" si="112"/>
        <v/>
      </c>
      <c r="S19" s="57" t="str">
        <f t="shared" si="113"/>
        <v/>
      </c>
      <c r="T19" s="57" t="str">
        <f t="shared" si="114"/>
        <v/>
      </c>
      <c r="U19" s="57" t="str">
        <f t="shared" si="115"/>
        <v/>
      </c>
      <c r="V19" s="57" t="str">
        <f t="shared" si="116"/>
        <v/>
      </c>
      <c r="W19" s="57" t="str">
        <f t="shared" si="117"/>
        <v/>
      </c>
      <c r="X19" s="57" t="str">
        <f t="shared" si="118"/>
        <v/>
      </c>
      <c r="Y19" s="57" t="str">
        <f t="shared" si="119"/>
        <v/>
      </c>
      <c r="Z19" s="57" t="str">
        <f t="shared" si="120"/>
        <v/>
      </c>
      <c r="AA19" s="57" t="str">
        <f t="shared" si="121"/>
        <v/>
      </c>
      <c r="AB19" s="57" t="str">
        <f t="shared" si="122"/>
        <v/>
      </c>
      <c r="AC19" s="57" t="str">
        <f t="shared" si="123"/>
        <v/>
      </c>
      <c r="AD19" s="57" t="str">
        <f t="shared" si="124"/>
        <v/>
      </c>
      <c r="AE19" s="58" t="str">
        <f t="shared" si="125"/>
        <v/>
      </c>
      <c r="AF19" s="58" t="str">
        <f t="shared" si="126"/>
        <v/>
      </c>
      <c r="AG19" s="58" t="str">
        <f t="shared" si="127"/>
        <v/>
      </c>
      <c r="AH19" s="58" t="str">
        <f t="shared" si="128"/>
        <v/>
      </c>
      <c r="AI19" s="58" t="str">
        <f t="shared" si="129"/>
        <v/>
      </c>
      <c r="AJ19" s="58" t="str">
        <f t="shared" si="130"/>
        <v/>
      </c>
      <c r="AK19" s="58" t="str">
        <f t="shared" si="131"/>
        <v/>
      </c>
      <c r="AL19" s="58" t="str">
        <f t="shared" si="132"/>
        <v/>
      </c>
      <c r="AM19" s="58" t="str">
        <f t="shared" si="133"/>
        <v/>
      </c>
      <c r="AN19" s="58" t="str">
        <f t="shared" si="134"/>
        <v/>
      </c>
      <c r="AO19" s="58" t="str">
        <f t="shared" si="135"/>
        <v/>
      </c>
      <c r="AP19" s="58" t="str">
        <f t="shared" si="136"/>
        <v/>
      </c>
      <c r="AQ19" s="58" t="str">
        <f t="shared" si="137"/>
        <v/>
      </c>
      <c r="AR19" s="58" t="str">
        <f t="shared" si="138"/>
        <v/>
      </c>
      <c r="AS19" s="58" t="str">
        <f t="shared" si="139"/>
        <v/>
      </c>
      <c r="AT19" s="58" t="str">
        <f t="shared" si="140"/>
        <v/>
      </c>
      <c r="AU19" s="58" t="str">
        <f t="shared" si="141"/>
        <v/>
      </c>
      <c r="AV19" s="58" t="str">
        <f t="shared" si="142"/>
        <v/>
      </c>
      <c r="AW19" s="58" t="str">
        <f t="shared" si="143"/>
        <v/>
      </c>
      <c r="AX19" s="58" t="str">
        <f t="shared" si="144"/>
        <v/>
      </c>
      <c r="AY19" s="58" t="str">
        <f t="shared" si="145"/>
        <v/>
      </c>
      <c r="AZ19" s="58" t="str">
        <f t="shared" si="146"/>
        <v/>
      </c>
      <c r="BA19" s="58" t="str">
        <f t="shared" si="147"/>
        <v/>
      </c>
      <c r="BB19" s="58" t="str">
        <f t="shared" si="148"/>
        <v/>
      </c>
      <c r="BC19" s="58" t="str">
        <f t="shared" si="149"/>
        <v/>
      </c>
      <c r="BD19" s="58" t="str">
        <f t="shared" si="150"/>
        <v/>
      </c>
      <c r="BE19" s="58" t="str">
        <f t="shared" si="151"/>
        <v/>
      </c>
      <c r="BF19" s="58" t="str">
        <f t="shared" si="152"/>
        <v/>
      </c>
      <c r="BG19" s="58" t="str">
        <f t="shared" si="153"/>
        <v/>
      </c>
      <c r="BH19" s="58" t="str">
        <f t="shared" si="154"/>
        <v/>
      </c>
      <c r="BI19" s="58" t="str">
        <f t="shared" si="155"/>
        <v/>
      </c>
      <c r="BJ19" s="58" t="str">
        <f t="shared" si="156"/>
        <v/>
      </c>
      <c r="BK19" s="58" t="str">
        <f t="shared" si="157"/>
        <v/>
      </c>
      <c r="BL19" s="58" t="str">
        <f t="shared" si="158"/>
        <v/>
      </c>
      <c r="BM19" s="58" t="str">
        <f t="shared" si="159"/>
        <v/>
      </c>
      <c r="BN19" s="58" t="str">
        <f t="shared" si="160"/>
        <v/>
      </c>
      <c r="BO19" s="58" t="str">
        <f t="shared" si="161"/>
        <v/>
      </c>
      <c r="BP19" s="58" t="str">
        <f t="shared" si="162"/>
        <v/>
      </c>
      <c r="BQ19" s="58" t="str">
        <f t="shared" si="163"/>
        <v/>
      </c>
      <c r="BR19" s="58" t="str">
        <f t="shared" si="164"/>
        <v/>
      </c>
      <c r="BS19" s="58" t="str">
        <f t="shared" si="165"/>
        <v/>
      </c>
      <c r="BT19" s="58" t="str">
        <f t="shared" si="166"/>
        <v/>
      </c>
      <c r="BU19" s="58" t="str">
        <f t="shared" si="167"/>
        <v/>
      </c>
      <c r="BV19" s="58" t="str">
        <f t="shared" si="168"/>
        <v/>
      </c>
      <c r="BW19" s="58" t="str">
        <f t="shared" si="169"/>
        <v/>
      </c>
      <c r="BX19" s="58" t="str">
        <f t="shared" si="170"/>
        <v/>
      </c>
      <c r="BY19" s="58" t="str">
        <f t="shared" si="171"/>
        <v/>
      </c>
      <c r="BZ19" s="58" t="str">
        <f t="shared" si="172"/>
        <v/>
      </c>
      <c r="CA19" s="58" t="str">
        <f t="shared" si="173"/>
        <v/>
      </c>
      <c r="CB19" s="58" t="str">
        <f t="shared" si="174"/>
        <v/>
      </c>
      <c r="CC19" s="58" t="str">
        <f t="shared" si="175"/>
        <v/>
      </c>
      <c r="CD19" s="58" t="str">
        <f t="shared" si="176"/>
        <v/>
      </c>
      <c r="CE19" s="58" t="str">
        <f t="shared" si="177"/>
        <v/>
      </c>
      <c r="CF19" s="58" t="str">
        <f t="shared" si="178"/>
        <v/>
      </c>
      <c r="CG19" s="58" t="str">
        <f t="shared" si="179"/>
        <v/>
      </c>
      <c r="CH19" s="58" t="str">
        <f t="shared" si="180"/>
        <v/>
      </c>
      <c r="CI19" s="58" t="str">
        <f t="shared" si="181"/>
        <v/>
      </c>
      <c r="CJ19" s="58" t="str">
        <f t="shared" si="182"/>
        <v/>
      </c>
      <c r="CK19" s="58" t="str">
        <f t="shared" si="183"/>
        <v/>
      </c>
      <c r="CL19" s="58" t="str">
        <f t="shared" si="184"/>
        <v/>
      </c>
      <c r="CM19" s="58" t="str">
        <f t="shared" si="185"/>
        <v/>
      </c>
      <c r="CN19" s="58" t="str">
        <f t="shared" si="186"/>
        <v/>
      </c>
      <c r="CO19" s="58" t="str">
        <f t="shared" si="187"/>
        <v/>
      </c>
      <c r="CP19" s="58" t="str">
        <f t="shared" si="188"/>
        <v/>
      </c>
      <c r="CQ19" s="58" t="str">
        <f t="shared" si="189"/>
        <v/>
      </c>
      <c r="CR19" s="58" t="str">
        <f t="shared" si="190"/>
        <v/>
      </c>
      <c r="CS19" s="58" t="str">
        <f t="shared" si="191"/>
        <v/>
      </c>
      <c r="CT19" s="58" t="str">
        <f t="shared" si="192"/>
        <v/>
      </c>
      <c r="CU19" s="58" t="str">
        <f t="shared" si="193"/>
        <v/>
      </c>
      <c r="CV19" s="58" t="str">
        <f t="shared" si="194"/>
        <v/>
      </c>
      <c r="CW19" s="58" t="str">
        <f t="shared" si="195"/>
        <v/>
      </c>
      <c r="CX19" s="58" t="str">
        <f t="shared" si="196"/>
        <v/>
      </c>
      <c r="CY19" s="58" t="str">
        <f t="shared" si="197"/>
        <v/>
      </c>
      <c r="CZ19" s="58" t="str">
        <f t="shared" si="198"/>
        <v/>
      </c>
      <c r="DA19" s="58" t="str">
        <f t="shared" si="199"/>
        <v/>
      </c>
      <c r="DB19" s="58" t="str">
        <f t="shared" si="200"/>
        <v/>
      </c>
      <c r="DC19" s="58" t="str">
        <f t="shared" si="201"/>
        <v/>
      </c>
      <c r="DD19" s="58" t="str">
        <f t="shared" si="202"/>
        <v/>
      </c>
      <c r="DE19" s="58" t="str">
        <f t="shared" si="203"/>
        <v/>
      </c>
      <c r="DF19" s="58" t="str">
        <f t="shared" si="204"/>
        <v/>
      </c>
      <c r="DG19" s="58" t="str">
        <f t="shared" si="205"/>
        <v/>
      </c>
      <c r="DH19" s="58" t="str">
        <f t="shared" si="206"/>
        <v/>
      </c>
      <c r="DI19" s="58" t="str">
        <f t="shared" si="207"/>
        <v/>
      </c>
      <c r="DJ19" s="58" t="str">
        <f t="shared" si="208"/>
        <v/>
      </c>
      <c r="DK19" s="58" t="str">
        <f t="shared" si="209"/>
        <v/>
      </c>
      <c r="DL19" s="58" t="str">
        <f t="shared" si="210"/>
        <v/>
      </c>
      <c r="DM19" s="58" t="str">
        <f t="shared" si="211"/>
        <v/>
      </c>
      <c r="DN19" s="58" t="str">
        <f t="shared" si="212"/>
        <v/>
      </c>
      <c r="DO19" s="58" t="str">
        <f t="shared" si="213"/>
        <v/>
      </c>
      <c r="DP19" s="58" t="str">
        <f t="shared" si="214"/>
        <v/>
      </c>
      <c r="DQ19" s="58" t="str">
        <f t="shared" si="215"/>
        <v/>
      </c>
      <c r="DR19" s="58" t="str">
        <f t="shared" si="216"/>
        <v/>
      </c>
      <c r="DS19" s="58" t="str">
        <f t="shared" si="217"/>
        <v/>
      </c>
      <c r="DT19" s="58" t="str">
        <f t="shared" si="218"/>
        <v/>
      </c>
      <c r="DU19" s="58" t="str">
        <f t="shared" si="219"/>
        <v/>
      </c>
      <c r="DV19" s="58" t="str">
        <f t="shared" si="220"/>
        <v/>
      </c>
      <c r="DW19" s="58" t="str">
        <f t="shared" si="221"/>
        <v/>
      </c>
      <c r="DX19" s="58" t="str">
        <f t="shared" si="222"/>
        <v/>
      </c>
      <c r="DY19" s="58" t="str">
        <f t="shared" si="223"/>
        <v/>
      </c>
      <c r="DZ19" s="58" t="str">
        <f t="shared" si="224"/>
        <v/>
      </c>
      <c r="EA19" s="58" t="str">
        <f t="shared" si="225"/>
        <v/>
      </c>
      <c r="EB19" s="58" t="str">
        <f t="shared" si="226"/>
        <v/>
      </c>
      <c r="EC19" s="58" t="str">
        <f t="shared" si="227"/>
        <v/>
      </c>
      <c r="ED19" s="58" t="str">
        <f t="shared" si="228"/>
        <v/>
      </c>
      <c r="EE19" s="58" t="str">
        <f t="shared" si="229"/>
        <v/>
      </c>
      <c r="EF19" s="58" t="str">
        <f t="shared" si="230"/>
        <v/>
      </c>
      <c r="EG19" s="58" t="str">
        <f t="shared" si="231"/>
        <v/>
      </c>
      <c r="EH19" s="58" t="str">
        <f t="shared" si="232"/>
        <v/>
      </c>
      <c r="EI19" s="58" t="str">
        <f t="shared" si="233"/>
        <v/>
      </c>
      <c r="EJ19" s="58" t="str">
        <f t="shared" si="234"/>
        <v/>
      </c>
      <c r="EK19" s="58" t="str">
        <f t="shared" si="235"/>
        <v/>
      </c>
      <c r="EL19" s="58" t="str">
        <f t="shared" si="236"/>
        <v/>
      </c>
      <c r="EM19" s="58" t="str">
        <f t="shared" si="237"/>
        <v/>
      </c>
      <c r="EN19" s="58" t="str">
        <f t="shared" si="238"/>
        <v/>
      </c>
      <c r="EO19" s="58" t="str">
        <f t="shared" si="239"/>
        <v/>
      </c>
      <c r="EP19" s="58" t="str">
        <f t="shared" si="240"/>
        <v/>
      </c>
      <c r="EQ19" s="58" t="str">
        <f t="shared" si="241"/>
        <v/>
      </c>
      <c r="ER19" s="58" t="str">
        <f t="shared" si="242"/>
        <v/>
      </c>
      <c r="ES19" s="58" t="str">
        <f t="shared" si="243"/>
        <v/>
      </c>
      <c r="ET19" s="58" t="str">
        <f t="shared" si="244"/>
        <v/>
      </c>
      <c r="EU19" s="58" t="str">
        <f t="shared" si="245"/>
        <v/>
      </c>
      <c r="EV19" s="58" t="str">
        <f t="shared" si="246"/>
        <v/>
      </c>
      <c r="EW19" s="58" t="str">
        <f t="shared" si="247"/>
        <v/>
      </c>
      <c r="EX19" s="58" t="str">
        <f t="shared" si="248"/>
        <v/>
      </c>
      <c r="EY19" s="58" t="str">
        <f t="shared" si="249"/>
        <v/>
      </c>
      <c r="EZ19" s="58" t="str">
        <f t="shared" si="250"/>
        <v/>
      </c>
      <c r="FA19" s="58" t="str">
        <f t="shared" si="251"/>
        <v/>
      </c>
      <c r="FB19" s="58" t="str">
        <f t="shared" si="252"/>
        <v/>
      </c>
      <c r="FC19" s="58" t="str">
        <f t="shared" si="253"/>
        <v/>
      </c>
      <c r="FD19" s="58" t="str">
        <f t="shared" si="254"/>
        <v/>
      </c>
      <c r="FE19" s="58" t="str">
        <f t="shared" si="255"/>
        <v/>
      </c>
      <c r="FF19" s="58" t="str">
        <f t="shared" si="256"/>
        <v/>
      </c>
      <c r="FG19" s="58" t="str">
        <f t="shared" si="257"/>
        <v/>
      </c>
      <c r="FH19" s="58" t="str">
        <f t="shared" si="258"/>
        <v/>
      </c>
      <c r="FI19" s="58" t="str">
        <f t="shared" si="259"/>
        <v/>
      </c>
      <c r="FJ19" s="58" t="str">
        <f t="shared" si="260"/>
        <v/>
      </c>
      <c r="FK19" s="58" t="str">
        <f t="shared" si="261"/>
        <v/>
      </c>
      <c r="FL19" s="58" t="str">
        <f t="shared" si="262"/>
        <v/>
      </c>
      <c r="FM19" s="58" t="str">
        <f t="shared" si="263"/>
        <v/>
      </c>
      <c r="FN19" s="58" t="str">
        <f t="shared" si="264"/>
        <v/>
      </c>
      <c r="FO19" s="58" t="str">
        <f t="shared" si="265"/>
        <v/>
      </c>
      <c r="FP19" s="58" t="str">
        <f t="shared" si="266"/>
        <v/>
      </c>
      <c r="FQ19" s="58" t="str">
        <f t="shared" si="267"/>
        <v/>
      </c>
      <c r="FR19" s="58" t="str">
        <f t="shared" si="268"/>
        <v/>
      </c>
      <c r="FS19" s="58" t="str">
        <f t="shared" si="269"/>
        <v/>
      </c>
      <c r="FT19" s="58" t="str">
        <f t="shared" si="270"/>
        <v/>
      </c>
      <c r="FU19" s="58" t="str">
        <f t="shared" si="271"/>
        <v/>
      </c>
      <c r="FV19" s="58" t="str">
        <f t="shared" si="272"/>
        <v/>
      </c>
      <c r="FW19" s="58" t="str">
        <f t="shared" si="273"/>
        <v/>
      </c>
      <c r="FX19" s="58" t="str">
        <f t="shared" si="274"/>
        <v/>
      </c>
      <c r="FY19" s="58" t="str">
        <f t="shared" si="275"/>
        <v/>
      </c>
      <c r="FZ19" s="58" t="str">
        <f t="shared" si="276"/>
        <v/>
      </c>
      <c r="GA19" s="58" t="str">
        <f t="shared" si="277"/>
        <v/>
      </c>
      <c r="GB19" s="58" t="str">
        <f t="shared" si="278"/>
        <v/>
      </c>
      <c r="GC19" s="58" t="str">
        <f t="shared" si="279"/>
        <v/>
      </c>
      <c r="GD19" s="58" t="str">
        <f t="shared" si="280"/>
        <v/>
      </c>
      <c r="GE19" s="58" t="str">
        <f t="shared" si="281"/>
        <v/>
      </c>
      <c r="GF19" s="58" t="str">
        <f t="shared" si="282"/>
        <v/>
      </c>
      <c r="GG19" s="58" t="str">
        <f t="shared" si="283"/>
        <v/>
      </c>
      <c r="GH19" s="58" t="str">
        <f t="shared" si="284"/>
        <v/>
      </c>
      <c r="GI19" s="58" t="str">
        <f t="shared" si="285"/>
        <v/>
      </c>
      <c r="GJ19" s="58" t="str">
        <f t="shared" si="286"/>
        <v/>
      </c>
      <c r="GK19" s="58" t="str">
        <f t="shared" si="287"/>
        <v/>
      </c>
      <c r="GL19" s="58" t="str">
        <f t="shared" si="288"/>
        <v/>
      </c>
      <c r="GM19" s="58" t="str">
        <f t="shared" si="289"/>
        <v/>
      </c>
      <c r="GN19" s="58" t="str">
        <f t="shared" si="290"/>
        <v/>
      </c>
      <c r="GO19" s="58" t="str">
        <f t="shared" si="291"/>
        <v/>
      </c>
      <c r="GP19" s="58" t="str">
        <f t="shared" si="292"/>
        <v/>
      </c>
      <c r="GQ19" s="58" t="str">
        <f t="shared" si="293"/>
        <v/>
      </c>
      <c r="GR19" s="58" t="str">
        <f t="shared" si="294"/>
        <v/>
      </c>
      <c r="GS19" s="58" t="str">
        <f t="shared" si="295"/>
        <v/>
      </c>
      <c r="GT19" s="58" t="str">
        <f t="shared" si="296"/>
        <v/>
      </c>
      <c r="GU19" s="58" t="str">
        <f t="shared" si="297"/>
        <v/>
      </c>
      <c r="GV19" s="58" t="str">
        <f t="shared" si="298"/>
        <v/>
      </c>
      <c r="GW19" s="58" t="str">
        <f t="shared" si="299"/>
        <v/>
      </c>
      <c r="GX19" s="58" t="str">
        <f t="shared" si="300"/>
        <v/>
      </c>
      <c r="GY19" s="58" t="str">
        <f t="shared" si="301"/>
        <v/>
      </c>
      <c r="GZ19" s="58" t="str">
        <f t="shared" si="302"/>
        <v/>
      </c>
      <c r="HA19" s="58" t="str">
        <f t="shared" si="303"/>
        <v/>
      </c>
      <c r="HB19" s="58" t="str">
        <f t="shared" si="304"/>
        <v/>
      </c>
      <c r="HC19" s="58" t="str">
        <f t="shared" si="305"/>
        <v/>
      </c>
      <c r="HD19" s="58" t="str">
        <f t="shared" si="306"/>
        <v/>
      </c>
      <c r="HE19" s="58" t="str">
        <f t="shared" si="307"/>
        <v/>
      </c>
      <c r="HF19" s="58" t="str">
        <f t="shared" si="308"/>
        <v/>
      </c>
      <c r="HG19" s="58" t="str">
        <f t="shared" si="309"/>
        <v/>
      </c>
      <c r="HH19" s="58" t="str">
        <f t="shared" si="310"/>
        <v/>
      </c>
      <c r="HI19" s="58" t="str">
        <f t="shared" si="311"/>
        <v/>
      </c>
      <c r="HJ19" s="58" t="str">
        <f t="shared" si="312"/>
        <v/>
      </c>
      <c r="HK19" s="58" t="str">
        <f t="shared" si="313"/>
        <v/>
      </c>
      <c r="HL19" s="58" t="str">
        <f t="shared" si="314"/>
        <v/>
      </c>
      <c r="HM19" s="58" t="str">
        <f t="shared" si="315"/>
        <v/>
      </c>
      <c r="HN19" s="58" t="str">
        <f t="shared" si="316"/>
        <v/>
      </c>
      <c r="HO19" s="58" t="str">
        <f t="shared" si="317"/>
        <v/>
      </c>
      <c r="HP19" s="58" t="str">
        <f t="shared" si="318"/>
        <v/>
      </c>
      <c r="HQ19" s="58" t="str">
        <f t="shared" si="319"/>
        <v/>
      </c>
      <c r="HR19" s="58" t="str">
        <f t="shared" si="320"/>
        <v/>
      </c>
      <c r="HS19" s="58" t="str">
        <f t="shared" si="321"/>
        <v/>
      </c>
      <c r="HT19" s="58" t="str">
        <f t="shared" si="322"/>
        <v/>
      </c>
      <c r="HU19" s="58" t="str">
        <f t="shared" si="323"/>
        <v/>
      </c>
      <c r="HV19" s="58" t="str">
        <f t="shared" si="324"/>
        <v/>
      </c>
      <c r="HW19" s="58" t="str">
        <f t="shared" si="325"/>
        <v/>
      </c>
      <c r="HX19" s="58" t="str">
        <f t="shared" si="326"/>
        <v/>
      </c>
      <c r="HY19" s="58" t="str">
        <f t="shared" si="327"/>
        <v/>
      </c>
      <c r="HZ19" s="58" t="str">
        <f t="shared" si="328"/>
        <v/>
      </c>
      <c r="IA19" s="58" t="str">
        <f t="shared" si="329"/>
        <v/>
      </c>
      <c r="IB19" s="58" t="str">
        <f t="shared" si="330"/>
        <v/>
      </c>
      <c r="IC19" s="58" t="str">
        <f t="shared" si="331"/>
        <v/>
      </c>
      <c r="ID19" s="58" t="str">
        <f t="shared" si="332"/>
        <v/>
      </c>
      <c r="IE19" s="58" t="str">
        <f t="shared" si="333"/>
        <v/>
      </c>
      <c r="IF19" s="58" t="str">
        <f t="shared" si="334"/>
        <v/>
      </c>
      <c r="IG19" s="58" t="str">
        <f t="shared" si="335"/>
        <v/>
      </c>
      <c r="IH19" s="58" t="str">
        <f t="shared" si="336"/>
        <v/>
      </c>
      <c r="II19" s="58" t="str">
        <f t="shared" si="337"/>
        <v/>
      </c>
      <c r="IJ19" s="58" t="str">
        <f t="shared" si="338"/>
        <v/>
      </c>
      <c r="IK19" s="58" t="str">
        <f t="shared" si="339"/>
        <v/>
      </c>
      <c r="IL19" s="58" t="str">
        <f t="shared" si="340"/>
        <v/>
      </c>
      <c r="IM19" s="58" t="str">
        <f t="shared" si="341"/>
        <v/>
      </c>
      <c r="IN19" s="58" t="str">
        <f t="shared" si="342"/>
        <v/>
      </c>
      <c r="IO19" s="58" t="str">
        <f t="shared" si="343"/>
        <v/>
      </c>
      <c r="IP19" s="58" t="str">
        <f t="shared" si="344"/>
        <v/>
      </c>
      <c r="IQ19" s="58" t="str">
        <f t="shared" si="345"/>
        <v/>
      </c>
      <c r="IR19" s="58" t="str">
        <f t="shared" si="346"/>
        <v/>
      </c>
      <c r="IS19" s="58" t="str">
        <f t="shared" si="347"/>
        <v/>
      </c>
      <c r="IT19" s="58" t="str">
        <f t="shared" si="348"/>
        <v/>
      </c>
      <c r="IU19" s="58" t="str">
        <f t="shared" si="349"/>
        <v/>
      </c>
      <c r="IV19" s="58" t="str">
        <f t="shared" si="350"/>
        <v/>
      </c>
      <c r="IW19" s="58" t="str">
        <f t="shared" si="351"/>
        <v/>
      </c>
      <c r="IX19" s="58" t="str">
        <f t="shared" si="352"/>
        <v/>
      </c>
      <c r="IY19" s="58" t="str">
        <f t="shared" si="353"/>
        <v/>
      </c>
      <c r="IZ19" s="58" t="str">
        <f t="shared" si="354"/>
        <v/>
      </c>
      <c r="JA19" s="58" t="str">
        <f t="shared" si="355"/>
        <v/>
      </c>
      <c r="JB19" s="58" t="str">
        <f t="shared" si="356"/>
        <v/>
      </c>
      <c r="JC19" s="58" t="str">
        <f t="shared" si="357"/>
        <v/>
      </c>
      <c r="JD19" s="58" t="str">
        <f t="shared" si="358"/>
        <v/>
      </c>
      <c r="JE19" s="58" t="str">
        <f t="shared" si="359"/>
        <v/>
      </c>
      <c r="JF19" s="58" t="str">
        <f t="shared" si="360"/>
        <v/>
      </c>
      <c r="JG19" s="58" t="str">
        <f t="shared" si="361"/>
        <v/>
      </c>
      <c r="JH19" s="58" t="str">
        <f t="shared" si="362"/>
        <v/>
      </c>
      <c r="JI19" s="58" t="str">
        <f t="shared" si="363"/>
        <v/>
      </c>
      <c r="JJ19" s="58" t="str">
        <f t="shared" si="364"/>
        <v/>
      </c>
      <c r="JK19" s="58" t="str">
        <f t="shared" si="365"/>
        <v/>
      </c>
      <c r="JL19" s="58" t="str">
        <f t="shared" si="366"/>
        <v/>
      </c>
      <c r="JM19" s="58" t="str">
        <f t="shared" si="367"/>
        <v/>
      </c>
      <c r="JN19" s="58" t="str">
        <f t="shared" si="368"/>
        <v/>
      </c>
      <c r="JO19" s="58" t="str">
        <f t="shared" si="369"/>
        <v/>
      </c>
      <c r="JP19" s="58" t="str">
        <f t="shared" si="370"/>
        <v/>
      </c>
      <c r="JQ19" s="58" t="str">
        <f t="shared" si="371"/>
        <v/>
      </c>
      <c r="JR19" s="58" t="str">
        <f t="shared" si="372"/>
        <v/>
      </c>
      <c r="JS19" s="58" t="str">
        <f t="shared" si="373"/>
        <v/>
      </c>
      <c r="JT19" s="58" t="str">
        <f t="shared" si="374"/>
        <v/>
      </c>
      <c r="JU19" s="58" t="str">
        <f t="shared" si="375"/>
        <v/>
      </c>
      <c r="JV19" s="58" t="str">
        <f t="shared" si="376"/>
        <v/>
      </c>
      <c r="JW19" s="58" t="str">
        <f t="shared" si="377"/>
        <v/>
      </c>
      <c r="JX19" s="58" t="str">
        <f t="shared" si="378"/>
        <v/>
      </c>
      <c r="JY19" s="58" t="str">
        <f t="shared" si="379"/>
        <v/>
      </c>
      <c r="JZ19" s="58" t="str">
        <f t="shared" si="380"/>
        <v/>
      </c>
      <c r="KA19" s="58" t="str">
        <f t="shared" si="381"/>
        <v/>
      </c>
      <c r="KB19" s="58" t="str">
        <f t="shared" si="382"/>
        <v/>
      </c>
      <c r="KC19" s="58" t="str">
        <f t="shared" si="383"/>
        <v/>
      </c>
      <c r="KD19" s="58" t="str">
        <f t="shared" si="384"/>
        <v/>
      </c>
      <c r="KE19" s="58" t="str">
        <f t="shared" si="385"/>
        <v/>
      </c>
      <c r="KF19" s="58" t="str">
        <f t="shared" si="386"/>
        <v/>
      </c>
      <c r="KG19" s="58" t="str">
        <f t="shared" si="387"/>
        <v/>
      </c>
      <c r="KH19" s="58" t="str">
        <f t="shared" si="388"/>
        <v/>
      </c>
      <c r="KI19" s="58" t="str">
        <f t="shared" si="389"/>
        <v/>
      </c>
      <c r="KJ19" s="58" t="str">
        <f t="shared" si="390"/>
        <v/>
      </c>
      <c r="KK19" s="58" t="str">
        <f t="shared" si="391"/>
        <v/>
      </c>
      <c r="KL19" s="58" t="str">
        <f t="shared" si="392"/>
        <v/>
      </c>
      <c r="KM19" s="58" t="str">
        <f t="shared" si="393"/>
        <v/>
      </c>
      <c r="KN19" s="58" t="str">
        <f t="shared" si="394"/>
        <v/>
      </c>
      <c r="KO19" s="58" t="str">
        <f t="shared" si="395"/>
        <v/>
      </c>
      <c r="KP19" s="58" t="str">
        <f t="shared" si="396"/>
        <v/>
      </c>
      <c r="KQ19" s="58" t="str">
        <f t="shared" si="397"/>
        <v/>
      </c>
      <c r="KR19" s="58" t="str">
        <f t="shared" si="398"/>
        <v/>
      </c>
      <c r="KS19" s="58" t="str">
        <f t="shared" si="399"/>
        <v/>
      </c>
      <c r="KT19" s="58" t="str">
        <f t="shared" si="400"/>
        <v/>
      </c>
      <c r="KU19" s="58" t="str">
        <f t="shared" si="401"/>
        <v/>
      </c>
      <c r="KV19" s="58" t="str">
        <f t="shared" si="402"/>
        <v/>
      </c>
      <c r="KW19" s="58" t="str">
        <f t="shared" si="403"/>
        <v/>
      </c>
      <c r="KX19" s="58" t="str">
        <f t="shared" si="404"/>
        <v/>
      </c>
    </row>
    <row r="20" spans="7:310" x14ac:dyDescent="0.55000000000000004">
      <c r="G20" s="46">
        <f t="shared" ca="1" si="105"/>
        <v>165.7424935321813</v>
      </c>
      <c r="H20" s="47" t="s">
        <v>25</v>
      </c>
      <c r="I20" s="56" t="s">
        <v>46</v>
      </c>
      <c r="J20" s="8"/>
      <c r="K20" s="57" t="str">
        <f t="shared" si="104"/>
        <v/>
      </c>
      <c r="L20" s="57" t="str">
        <f t="shared" si="106"/>
        <v/>
      </c>
      <c r="M20" s="57" t="str">
        <f t="shared" si="107"/>
        <v/>
      </c>
      <c r="N20" s="57" t="str">
        <f t="shared" si="108"/>
        <v/>
      </c>
      <c r="O20" s="57" t="str">
        <f t="shared" si="109"/>
        <v/>
      </c>
      <c r="P20" s="57" t="str">
        <f t="shared" si="110"/>
        <v/>
      </c>
      <c r="Q20" s="57" t="str">
        <f t="shared" si="111"/>
        <v/>
      </c>
      <c r="R20" s="57" t="str">
        <f t="shared" si="112"/>
        <v/>
      </c>
      <c r="S20" s="57" t="str">
        <f t="shared" si="113"/>
        <v/>
      </c>
      <c r="T20" s="57" t="str">
        <f t="shared" si="114"/>
        <v/>
      </c>
      <c r="U20" s="57" t="str">
        <f t="shared" si="115"/>
        <v/>
      </c>
      <c r="V20" s="57" t="str">
        <f t="shared" si="116"/>
        <v/>
      </c>
      <c r="W20" s="57" t="str">
        <f t="shared" si="117"/>
        <v/>
      </c>
      <c r="X20" s="57" t="str">
        <f t="shared" si="118"/>
        <v/>
      </c>
      <c r="Y20" s="57" t="str">
        <f t="shared" si="119"/>
        <v/>
      </c>
      <c r="Z20" s="57" t="str">
        <f t="shared" si="120"/>
        <v/>
      </c>
      <c r="AA20" s="57" t="str">
        <f t="shared" si="121"/>
        <v/>
      </c>
      <c r="AB20" s="57" t="str">
        <f t="shared" si="122"/>
        <v/>
      </c>
      <c r="AC20" s="57" t="str">
        <f t="shared" si="123"/>
        <v/>
      </c>
      <c r="AD20" s="57" t="str">
        <f t="shared" si="124"/>
        <v/>
      </c>
      <c r="AE20" s="58" t="str">
        <f t="shared" si="125"/>
        <v/>
      </c>
      <c r="AF20" s="58" t="str">
        <f t="shared" si="126"/>
        <v/>
      </c>
      <c r="AG20" s="58" t="str">
        <f t="shared" si="127"/>
        <v/>
      </c>
      <c r="AH20" s="58" t="str">
        <f t="shared" si="128"/>
        <v/>
      </c>
      <c r="AI20" s="58" t="str">
        <f t="shared" si="129"/>
        <v/>
      </c>
      <c r="AJ20" s="58" t="str">
        <f t="shared" si="130"/>
        <v/>
      </c>
      <c r="AK20" s="58" t="str">
        <f t="shared" si="131"/>
        <v/>
      </c>
      <c r="AL20" s="58" t="str">
        <f t="shared" si="132"/>
        <v/>
      </c>
      <c r="AM20" s="58" t="str">
        <f t="shared" si="133"/>
        <v/>
      </c>
      <c r="AN20" s="58" t="str">
        <f t="shared" si="134"/>
        <v/>
      </c>
      <c r="AO20" s="58" t="str">
        <f t="shared" si="135"/>
        <v/>
      </c>
      <c r="AP20" s="58" t="str">
        <f t="shared" si="136"/>
        <v/>
      </c>
      <c r="AQ20" s="58" t="str">
        <f t="shared" si="137"/>
        <v/>
      </c>
      <c r="AR20" s="58" t="str">
        <f t="shared" si="138"/>
        <v/>
      </c>
      <c r="AS20" s="58" t="str">
        <f t="shared" si="139"/>
        <v/>
      </c>
      <c r="AT20" s="58" t="str">
        <f t="shared" si="140"/>
        <v/>
      </c>
      <c r="AU20" s="58" t="str">
        <f t="shared" si="141"/>
        <v/>
      </c>
      <c r="AV20" s="58" t="str">
        <f t="shared" si="142"/>
        <v/>
      </c>
      <c r="AW20" s="58" t="str">
        <f t="shared" si="143"/>
        <v/>
      </c>
      <c r="AX20" s="58" t="str">
        <f t="shared" si="144"/>
        <v/>
      </c>
      <c r="AY20" s="58" t="str">
        <f t="shared" si="145"/>
        <v/>
      </c>
      <c r="AZ20" s="58" t="str">
        <f t="shared" si="146"/>
        <v/>
      </c>
      <c r="BA20" s="58" t="str">
        <f t="shared" si="147"/>
        <v/>
      </c>
      <c r="BB20" s="58" t="str">
        <f t="shared" si="148"/>
        <v/>
      </c>
      <c r="BC20" s="58" t="str">
        <f t="shared" si="149"/>
        <v/>
      </c>
      <c r="BD20" s="58" t="str">
        <f t="shared" si="150"/>
        <v/>
      </c>
      <c r="BE20" s="58" t="str">
        <f t="shared" si="151"/>
        <v/>
      </c>
      <c r="BF20" s="58" t="str">
        <f t="shared" si="152"/>
        <v/>
      </c>
      <c r="BG20" s="58" t="str">
        <f t="shared" si="153"/>
        <v/>
      </c>
      <c r="BH20" s="58" t="str">
        <f t="shared" si="154"/>
        <v/>
      </c>
      <c r="BI20" s="58" t="str">
        <f t="shared" si="155"/>
        <v/>
      </c>
      <c r="BJ20" s="58" t="str">
        <f t="shared" si="156"/>
        <v/>
      </c>
      <c r="BK20" s="58" t="str">
        <f t="shared" si="157"/>
        <v/>
      </c>
      <c r="BL20" s="58" t="str">
        <f t="shared" si="158"/>
        <v/>
      </c>
      <c r="BM20" s="58" t="str">
        <f t="shared" si="159"/>
        <v/>
      </c>
      <c r="BN20" s="58" t="str">
        <f t="shared" si="160"/>
        <v/>
      </c>
      <c r="BO20" s="58" t="str">
        <f t="shared" si="161"/>
        <v/>
      </c>
      <c r="BP20" s="58" t="str">
        <f t="shared" si="162"/>
        <v/>
      </c>
      <c r="BQ20" s="58" t="str">
        <f t="shared" si="163"/>
        <v/>
      </c>
      <c r="BR20" s="58" t="str">
        <f t="shared" si="164"/>
        <v/>
      </c>
      <c r="BS20" s="58" t="str">
        <f t="shared" si="165"/>
        <v/>
      </c>
      <c r="BT20" s="58" t="str">
        <f t="shared" si="166"/>
        <v/>
      </c>
      <c r="BU20" s="58" t="str">
        <f t="shared" si="167"/>
        <v/>
      </c>
      <c r="BV20" s="58" t="str">
        <f t="shared" si="168"/>
        <v/>
      </c>
      <c r="BW20" s="58" t="str">
        <f t="shared" si="169"/>
        <v/>
      </c>
      <c r="BX20" s="58" t="str">
        <f t="shared" si="170"/>
        <v/>
      </c>
      <c r="BY20" s="58" t="str">
        <f t="shared" si="171"/>
        <v/>
      </c>
      <c r="BZ20" s="58" t="str">
        <f t="shared" si="172"/>
        <v/>
      </c>
      <c r="CA20" s="58" t="str">
        <f t="shared" si="173"/>
        <v/>
      </c>
      <c r="CB20" s="58" t="str">
        <f t="shared" si="174"/>
        <v>DLLL$</v>
      </c>
      <c r="CC20" s="58" t="str">
        <f t="shared" si="175"/>
        <v/>
      </c>
      <c r="CD20" s="58" t="str">
        <f t="shared" si="176"/>
        <v/>
      </c>
      <c r="CE20" s="58" t="str">
        <f t="shared" si="177"/>
        <v/>
      </c>
      <c r="CF20" s="58" t="str">
        <f t="shared" si="178"/>
        <v/>
      </c>
      <c r="CG20" s="58" t="str">
        <f t="shared" si="179"/>
        <v/>
      </c>
      <c r="CH20" s="58" t="str">
        <f t="shared" si="180"/>
        <v/>
      </c>
      <c r="CI20" s="58" t="str">
        <f t="shared" si="181"/>
        <v/>
      </c>
      <c r="CJ20" s="58" t="str">
        <f t="shared" si="182"/>
        <v/>
      </c>
      <c r="CK20" s="58" t="str">
        <f t="shared" si="183"/>
        <v/>
      </c>
      <c r="CL20" s="58" t="str">
        <f t="shared" si="184"/>
        <v/>
      </c>
      <c r="CM20" s="58" t="str">
        <f t="shared" si="185"/>
        <v/>
      </c>
      <c r="CN20" s="58" t="str">
        <f t="shared" si="186"/>
        <v/>
      </c>
      <c r="CO20" s="58" t="str">
        <f t="shared" si="187"/>
        <v/>
      </c>
      <c r="CP20" s="58" t="str">
        <f t="shared" si="188"/>
        <v/>
      </c>
      <c r="CQ20" s="58" t="str">
        <f t="shared" si="189"/>
        <v/>
      </c>
      <c r="CR20" s="58" t="str">
        <f t="shared" si="190"/>
        <v/>
      </c>
      <c r="CS20" s="58" t="str">
        <f t="shared" si="191"/>
        <v/>
      </c>
      <c r="CT20" s="58" t="str">
        <f t="shared" si="192"/>
        <v/>
      </c>
      <c r="CU20" s="58" t="str">
        <f t="shared" si="193"/>
        <v/>
      </c>
      <c r="CV20" s="58" t="str">
        <f t="shared" si="194"/>
        <v/>
      </c>
      <c r="CW20" s="58" t="str">
        <f t="shared" si="195"/>
        <v/>
      </c>
      <c r="CX20" s="58" t="str">
        <f t="shared" si="196"/>
        <v/>
      </c>
      <c r="CY20" s="58" t="str">
        <f t="shared" si="197"/>
        <v/>
      </c>
      <c r="CZ20" s="58" t="str">
        <f t="shared" si="198"/>
        <v/>
      </c>
      <c r="DA20" s="58" t="str">
        <f t="shared" si="199"/>
        <v/>
      </c>
      <c r="DB20" s="58" t="str">
        <f t="shared" si="200"/>
        <v/>
      </c>
      <c r="DC20" s="58" t="str">
        <f t="shared" si="201"/>
        <v/>
      </c>
      <c r="DD20" s="58" t="str">
        <f t="shared" si="202"/>
        <v/>
      </c>
      <c r="DE20" s="58" t="str">
        <f t="shared" si="203"/>
        <v/>
      </c>
      <c r="DF20" s="58" t="str">
        <f t="shared" si="204"/>
        <v/>
      </c>
      <c r="DG20" s="58" t="str">
        <f t="shared" si="205"/>
        <v/>
      </c>
      <c r="DH20" s="58" t="str">
        <f t="shared" si="206"/>
        <v/>
      </c>
      <c r="DI20" s="58" t="str">
        <f t="shared" si="207"/>
        <v/>
      </c>
      <c r="DJ20" s="58" t="str">
        <f t="shared" si="208"/>
        <v/>
      </c>
      <c r="DK20" s="58" t="str">
        <f t="shared" si="209"/>
        <v/>
      </c>
      <c r="DL20" s="58" t="str">
        <f t="shared" si="210"/>
        <v/>
      </c>
      <c r="DM20" s="58" t="str">
        <f t="shared" si="211"/>
        <v/>
      </c>
      <c r="DN20" s="58" t="str">
        <f t="shared" si="212"/>
        <v/>
      </c>
      <c r="DO20" s="58" t="str">
        <f t="shared" si="213"/>
        <v/>
      </c>
      <c r="DP20" s="58" t="str">
        <f t="shared" si="214"/>
        <v/>
      </c>
      <c r="DQ20" s="58" t="str">
        <f t="shared" si="215"/>
        <v/>
      </c>
      <c r="DR20" s="58" t="str">
        <f t="shared" si="216"/>
        <v/>
      </c>
      <c r="DS20" s="58" t="str">
        <f t="shared" si="217"/>
        <v/>
      </c>
      <c r="DT20" s="58" t="str">
        <f t="shared" si="218"/>
        <v/>
      </c>
      <c r="DU20" s="58" t="str">
        <f t="shared" si="219"/>
        <v/>
      </c>
      <c r="DV20" s="58" t="str">
        <f t="shared" si="220"/>
        <v/>
      </c>
      <c r="DW20" s="58" t="str">
        <f t="shared" si="221"/>
        <v/>
      </c>
      <c r="DX20" s="58" t="str">
        <f t="shared" si="222"/>
        <v/>
      </c>
      <c r="DY20" s="58" t="str">
        <f t="shared" si="223"/>
        <v/>
      </c>
      <c r="DZ20" s="58" t="str">
        <f t="shared" si="224"/>
        <v/>
      </c>
      <c r="EA20" s="58" t="str">
        <f t="shared" si="225"/>
        <v/>
      </c>
      <c r="EB20" s="58" t="str">
        <f t="shared" si="226"/>
        <v/>
      </c>
      <c r="EC20" s="58" t="str">
        <f t="shared" si="227"/>
        <v/>
      </c>
      <c r="ED20" s="58" t="str">
        <f t="shared" si="228"/>
        <v/>
      </c>
      <c r="EE20" s="58" t="str">
        <f t="shared" si="229"/>
        <v/>
      </c>
      <c r="EF20" s="58" t="str">
        <f t="shared" si="230"/>
        <v/>
      </c>
      <c r="EG20" s="58" t="str">
        <f t="shared" si="231"/>
        <v/>
      </c>
      <c r="EH20" s="58" t="str">
        <f t="shared" si="232"/>
        <v/>
      </c>
      <c r="EI20" s="58" t="str">
        <f t="shared" si="233"/>
        <v/>
      </c>
      <c r="EJ20" s="58" t="str">
        <f t="shared" si="234"/>
        <v/>
      </c>
      <c r="EK20" s="58" t="str">
        <f t="shared" si="235"/>
        <v/>
      </c>
      <c r="EL20" s="58" t="str">
        <f t="shared" si="236"/>
        <v/>
      </c>
      <c r="EM20" s="58" t="str">
        <f t="shared" si="237"/>
        <v/>
      </c>
      <c r="EN20" s="58" t="str">
        <f t="shared" si="238"/>
        <v/>
      </c>
      <c r="EO20" s="58" t="str">
        <f t="shared" si="239"/>
        <v/>
      </c>
      <c r="EP20" s="58" t="str">
        <f t="shared" si="240"/>
        <v/>
      </c>
      <c r="EQ20" s="58" t="str">
        <f t="shared" si="241"/>
        <v/>
      </c>
      <c r="ER20" s="58" t="str">
        <f t="shared" si="242"/>
        <v/>
      </c>
      <c r="ES20" s="58" t="str">
        <f t="shared" si="243"/>
        <v/>
      </c>
      <c r="ET20" s="58" t="str">
        <f t="shared" si="244"/>
        <v/>
      </c>
      <c r="EU20" s="58" t="str">
        <f t="shared" si="245"/>
        <v/>
      </c>
      <c r="EV20" s="58" t="str">
        <f t="shared" si="246"/>
        <v/>
      </c>
      <c r="EW20" s="58" t="str">
        <f t="shared" si="247"/>
        <v/>
      </c>
      <c r="EX20" s="58" t="str">
        <f t="shared" si="248"/>
        <v/>
      </c>
      <c r="EY20" s="58" t="str">
        <f t="shared" si="249"/>
        <v/>
      </c>
      <c r="EZ20" s="58" t="str">
        <f t="shared" si="250"/>
        <v/>
      </c>
      <c r="FA20" s="58" t="str">
        <f t="shared" si="251"/>
        <v/>
      </c>
      <c r="FB20" s="58" t="str">
        <f t="shared" si="252"/>
        <v/>
      </c>
      <c r="FC20" s="58" t="str">
        <f t="shared" si="253"/>
        <v/>
      </c>
      <c r="FD20" s="58" t="str">
        <f t="shared" si="254"/>
        <v/>
      </c>
      <c r="FE20" s="58" t="str">
        <f t="shared" si="255"/>
        <v/>
      </c>
      <c r="FF20" s="58" t="str">
        <f t="shared" si="256"/>
        <v/>
      </c>
      <c r="FG20" s="58" t="str">
        <f t="shared" si="257"/>
        <v/>
      </c>
      <c r="FH20" s="58" t="str">
        <f t="shared" si="258"/>
        <v/>
      </c>
      <c r="FI20" s="58" t="str">
        <f t="shared" si="259"/>
        <v/>
      </c>
      <c r="FJ20" s="58" t="str">
        <f t="shared" si="260"/>
        <v/>
      </c>
      <c r="FK20" s="58" t="str">
        <f t="shared" si="261"/>
        <v/>
      </c>
      <c r="FL20" s="58" t="str">
        <f t="shared" si="262"/>
        <v/>
      </c>
      <c r="FM20" s="58" t="str">
        <f t="shared" si="263"/>
        <v/>
      </c>
      <c r="FN20" s="58" t="str">
        <f t="shared" si="264"/>
        <v/>
      </c>
      <c r="FO20" s="58" t="str">
        <f t="shared" si="265"/>
        <v/>
      </c>
      <c r="FP20" s="58" t="str">
        <f t="shared" si="266"/>
        <v/>
      </c>
      <c r="FQ20" s="58" t="str">
        <f t="shared" si="267"/>
        <v/>
      </c>
      <c r="FR20" s="58" t="str">
        <f t="shared" si="268"/>
        <v/>
      </c>
      <c r="FS20" s="58" t="str">
        <f t="shared" si="269"/>
        <v/>
      </c>
      <c r="FT20" s="58" t="str">
        <f t="shared" si="270"/>
        <v/>
      </c>
      <c r="FU20" s="58" t="str">
        <f t="shared" si="271"/>
        <v/>
      </c>
      <c r="FV20" s="58" t="str">
        <f t="shared" si="272"/>
        <v/>
      </c>
      <c r="FW20" s="58" t="str">
        <f t="shared" si="273"/>
        <v/>
      </c>
      <c r="FX20" s="58" t="str">
        <f t="shared" si="274"/>
        <v/>
      </c>
      <c r="FY20" s="58" t="str">
        <f t="shared" si="275"/>
        <v/>
      </c>
      <c r="FZ20" s="58" t="str">
        <f t="shared" si="276"/>
        <v/>
      </c>
      <c r="GA20" s="58" t="str">
        <f t="shared" si="277"/>
        <v/>
      </c>
      <c r="GB20" s="58" t="str">
        <f t="shared" si="278"/>
        <v/>
      </c>
      <c r="GC20" s="58" t="str">
        <f t="shared" si="279"/>
        <v/>
      </c>
      <c r="GD20" s="58" t="str">
        <f t="shared" si="280"/>
        <v/>
      </c>
      <c r="GE20" s="58" t="str">
        <f t="shared" si="281"/>
        <v/>
      </c>
      <c r="GF20" s="58" t="str">
        <f t="shared" si="282"/>
        <v/>
      </c>
      <c r="GG20" s="58" t="str">
        <f t="shared" si="283"/>
        <v/>
      </c>
      <c r="GH20" s="58" t="str">
        <f t="shared" si="284"/>
        <v/>
      </c>
      <c r="GI20" s="58" t="str">
        <f t="shared" si="285"/>
        <v/>
      </c>
      <c r="GJ20" s="58" t="str">
        <f t="shared" si="286"/>
        <v/>
      </c>
      <c r="GK20" s="58" t="str">
        <f t="shared" si="287"/>
        <v/>
      </c>
      <c r="GL20" s="58" t="str">
        <f t="shared" si="288"/>
        <v/>
      </c>
      <c r="GM20" s="58" t="str">
        <f t="shared" si="289"/>
        <v/>
      </c>
      <c r="GN20" s="58" t="str">
        <f t="shared" si="290"/>
        <v/>
      </c>
      <c r="GO20" s="58" t="str">
        <f t="shared" si="291"/>
        <v/>
      </c>
      <c r="GP20" s="58" t="str">
        <f t="shared" si="292"/>
        <v/>
      </c>
      <c r="GQ20" s="58" t="str">
        <f t="shared" si="293"/>
        <v/>
      </c>
      <c r="GR20" s="58" t="str">
        <f t="shared" si="294"/>
        <v/>
      </c>
      <c r="GS20" s="58" t="str">
        <f t="shared" si="295"/>
        <v/>
      </c>
      <c r="GT20" s="58" t="str">
        <f t="shared" si="296"/>
        <v/>
      </c>
      <c r="GU20" s="58" t="str">
        <f t="shared" si="297"/>
        <v/>
      </c>
      <c r="GV20" s="58" t="str">
        <f t="shared" si="298"/>
        <v/>
      </c>
      <c r="GW20" s="58" t="str">
        <f t="shared" si="299"/>
        <v/>
      </c>
      <c r="GX20" s="58" t="str">
        <f t="shared" si="300"/>
        <v/>
      </c>
      <c r="GY20" s="58" t="str">
        <f t="shared" si="301"/>
        <v/>
      </c>
      <c r="GZ20" s="58" t="str">
        <f t="shared" si="302"/>
        <v/>
      </c>
      <c r="HA20" s="58" t="str">
        <f t="shared" si="303"/>
        <v/>
      </c>
      <c r="HB20" s="58" t="str">
        <f t="shared" si="304"/>
        <v/>
      </c>
      <c r="HC20" s="58" t="str">
        <f t="shared" si="305"/>
        <v/>
      </c>
      <c r="HD20" s="58" t="str">
        <f t="shared" si="306"/>
        <v/>
      </c>
      <c r="HE20" s="58" t="str">
        <f t="shared" si="307"/>
        <v/>
      </c>
      <c r="HF20" s="58" t="str">
        <f t="shared" si="308"/>
        <v/>
      </c>
      <c r="HG20" s="58" t="str">
        <f t="shared" si="309"/>
        <v/>
      </c>
      <c r="HH20" s="58" t="str">
        <f t="shared" si="310"/>
        <v/>
      </c>
      <c r="HI20" s="58" t="str">
        <f t="shared" si="311"/>
        <v/>
      </c>
      <c r="HJ20" s="58" t="str">
        <f t="shared" si="312"/>
        <v/>
      </c>
      <c r="HK20" s="58" t="str">
        <f t="shared" si="313"/>
        <v/>
      </c>
      <c r="HL20" s="58" t="str">
        <f t="shared" si="314"/>
        <v/>
      </c>
      <c r="HM20" s="58" t="str">
        <f t="shared" si="315"/>
        <v/>
      </c>
      <c r="HN20" s="58" t="str">
        <f t="shared" si="316"/>
        <v/>
      </c>
      <c r="HO20" s="58" t="str">
        <f t="shared" si="317"/>
        <v/>
      </c>
      <c r="HP20" s="58" t="str">
        <f t="shared" si="318"/>
        <v/>
      </c>
      <c r="HQ20" s="58" t="str">
        <f t="shared" si="319"/>
        <v/>
      </c>
      <c r="HR20" s="58" t="str">
        <f t="shared" si="320"/>
        <v/>
      </c>
      <c r="HS20" s="58" t="str">
        <f t="shared" si="321"/>
        <v/>
      </c>
      <c r="HT20" s="58" t="str">
        <f t="shared" si="322"/>
        <v/>
      </c>
      <c r="HU20" s="58" t="str">
        <f t="shared" si="323"/>
        <v/>
      </c>
      <c r="HV20" s="58" t="str">
        <f t="shared" si="324"/>
        <v/>
      </c>
      <c r="HW20" s="58" t="str">
        <f t="shared" si="325"/>
        <v/>
      </c>
      <c r="HX20" s="58" t="str">
        <f t="shared" si="326"/>
        <v/>
      </c>
      <c r="HY20" s="58" t="str">
        <f t="shared" si="327"/>
        <v/>
      </c>
      <c r="HZ20" s="58" t="str">
        <f t="shared" si="328"/>
        <v/>
      </c>
      <c r="IA20" s="58" t="str">
        <f t="shared" si="329"/>
        <v/>
      </c>
      <c r="IB20" s="58" t="str">
        <f t="shared" si="330"/>
        <v/>
      </c>
      <c r="IC20" s="58" t="str">
        <f t="shared" si="331"/>
        <v/>
      </c>
      <c r="ID20" s="58" t="str">
        <f t="shared" si="332"/>
        <v/>
      </c>
      <c r="IE20" s="58" t="str">
        <f t="shared" si="333"/>
        <v/>
      </c>
      <c r="IF20" s="58" t="str">
        <f t="shared" si="334"/>
        <v/>
      </c>
      <c r="IG20" s="58" t="str">
        <f t="shared" si="335"/>
        <v/>
      </c>
      <c r="IH20" s="58" t="str">
        <f t="shared" si="336"/>
        <v/>
      </c>
      <c r="II20" s="58" t="str">
        <f t="shared" si="337"/>
        <v/>
      </c>
      <c r="IJ20" s="58" t="str">
        <f t="shared" si="338"/>
        <v/>
      </c>
      <c r="IK20" s="58" t="str">
        <f t="shared" si="339"/>
        <v/>
      </c>
      <c r="IL20" s="58" t="str">
        <f t="shared" si="340"/>
        <v/>
      </c>
      <c r="IM20" s="58" t="str">
        <f t="shared" si="341"/>
        <v/>
      </c>
      <c r="IN20" s="58" t="str">
        <f t="shared" si="342"/>
        <v/>
      </c>
      <c r="IO20" s="58" t="str">
        <f t="shared" si="343"/>
        <v/>
      </c>
      <c r="IP20" s="58" t="str">
        <f t="shared" si="344"/>
        <v/>
      </c>
      <c r="IQ20" s="58" t="str">
        <f t="shared" si="345"/>
        <v/>
      </c>
      <c r="IR20" s="58" t="str">
        <f t="shared" si="346"/>
        <v/>
      </c>
      <c r="IS20" s="58" t="str">
        <f t="shared" si="347"/>
        <v/>
      </c>
      <c r="IT20" s="58" t="str">
        <f t="shared" si="348"/>
        <v/>
      </c>
      <c r="IU20" s="58" t="str">
        <f t="shared" si="349"/>
        <v/>
      </c>
      <c r="IV20" s="58" t="str">
        <f t="shared" si="350"/>
        <v/>
      </c>
      <c r="IW20" s="58" t="str">
        <f t="shared" si="351"/>
        <v/>
      </c>
      <c r="IX20" s="58" t="str">
        <f t="shared" si="352"/>
        <v/>
      </c>
      <c r="IY20" s="58" t="str">
        <f t="shared" si="353"/>
        <v/>
      </c>
      <c r="IZ20" s="58" t="str">
        <f t="shared" si="354"/>
        <v/>
      </c>
      <c r="JA20" s="58" t="str">
        <f t="shared" si="355"/>
        <v/>
      </c>
      <c r="JB20" s="58" t="str">
        <f t="shared" si="356"/>
        <v/>
      </c>
      <c r="JC20" s="58" t="str">
        <f t="shared" si="357"/>
        <v/>
      </c>
      <c r="JD20" s="58" t="str">
        <f t="shared" si="358"/>
        <v/>
      </c>
      <c r="JE20" s="58" t="str">
        <f t="shared" si="359"/>
        <v/>
      </c>
      <c r="JF20" s="58" t="str">
        <f t="shared" si="360"/>
        <v/>
      </c>
      <c r="JG20" s="58" t="str">
        <f t="shared" si="361"/>
        <v/>
      </c>
      <c r="JH20" s="58" t="str">
        <f t="shared" si="362"/>
        <v/>
      </c>
      <c r="JI20" s="58" t="str">
        <f t="shared" si="363"/>
        <v/>
      </c>
      <c r="JJ20" s="58" t="str">
        <f t="shared" si="364"/>
        <v/>
      </c>
      <c r="JK20" s="58" t="str">
        <f t="shared" si="365"/>
        <v/>
      </c>
      <c r="JL20" s="58" t="str">
        <f t="shared" si="366"/>
        <v/>
      </c>
      <c r="JM20" s="58" t="str">
        <f t="shared" si="367"/>
        <v/>
      </c>
      <c r="JN20" s="58" t="str">
        <f t="shared" si="368"/>
        <v/>
      </c>
      <c r="JO20" s="58" t="str">
        <f t="shared" si="369"/>
        <v/>
      </c>
      <c r="JP20" s="58" t="str">
        <f t="shared" si="370"/>
        <v/>
      </c>
      <c r="JQ20" s="58" t="str">
        <f t="shared" si="371"/>
        <v/>
      </c>
      <c r="JR20" s="58" t="str">
        <f t="shared" si="372"/>
        <v/>
      </c>
      <c r="JS20" s="58" t="str">
        <f t="shared" si="373"/>
        <v/>
      </c>
      <c r="JT20" s="58" t="str">
        <f t="shared" si="374"/>
        <v/>
      </c>
      <c r="JU20" s="58" t="str">
        <f t="shared" si="375"/>
        <v/>
      </c>
      <c r="JV20" s="58" t="str">
        <f t="shared" si="376"/>
        <v/>
      </c>
      <c r="JW20" s="58" t="str">
        <f t="shared" si="377"/>
        <v/>
      </c>
      <c r="JX20" s="58" t="str">
        <f t="shared" si="378"/>
        <v/>
      </c>
      <c r="JY20" s="58" t="str">
        <f t="shared" si="379"/>
        <v/>
      </c>
      <c r="JZ20" s="58" t="str">
        <f t="shared" si="380"/>
        <v/>
      </c>
      <c r="KA20" s="58" t="str">
        <f t="shared" si="381"/>
        <v/>
      </c>
      <c r="KB20" s="58" t="str">
        <f t="shared" si="382"/>
        <v/>
      </c>
      <c r="KC20" s="58" t="str">
        <f t="shared" si="383"/>
        <v/>
      </c>
      <c r="KD20" s="58" t="str">
        <f t="shared" si="384"/>
        <v/>
      </c>
      <c r="KE20" s="58" t="str">
        <f t="shared" si="385"/>
        <v/>
      </c>
      <c r="KF20" s="58" t="str">
        <f t="shared" si="386"/>
        <v/>
      </c>
      <c r="KG20" s="58" t="str">
        <f t="shared" si="387"/>
        <v/>
      </c>
      <c r="KH20" s="58" t="str">
        <f t="shared" si="388"/>
        <v/>
      </c>
      <c r="KI20" s="58" t="str">
        <f t="shared" si="389"/>
        <v/>
      </c>
      <c r="KJ20" s="58" t="str">
        <f t="shared" si="390"/>
        <v/>
      </c>
      <c r="KK20" s="58" t="str">
        <f t="shared" si="391"/>
        <v/>
      </c>
      <c r="KL20" s="58" t="str">
        <f t="shared" si="392"/>
        <v/>
      </c>
      <c r="KM20" s="58" t="str">
        <f t="shared" si="393"/>
        <v/>
      </c>
      <c r="KN20" s="58" t="str">
        <f t="shared" si="394"/>
        <v/>
      </c>
      <c r="KO20" s="58" t="str">
        <f t="shared" si="395"/>
        <v/>
      </c>
      <c r="KP20" s="58" t="str">
        <f t="shared" si="396"/>
        <v/>
      </c>
      <c r="KQ20" s="58" t="str">
        <f t="shared" si="397"/>
        <v/>
      </c>
      <c r="KR20" s="58" t="str">
        <f t="shared" si="398"/>
        <v/>
      </c>
      <c r="KS20" s="58" t="str">
        <f t="shared" si="399"/>
        <v/>
      </c>
      <c r="KT20" s="58" t="str">
        <f t="shared" si="400"/>
        <v/>
      </c>
      <c r="KU20" s="58" t="str">
        <f t="shared" si="401"/>
        <v/>
      </c>
      <c r="KV20" s="58" t="str">
        <f t="shared" si="402"/>
        <v/>
      </c>
      <c r="KW20" s="58" t="str">
        <f t="shared" si="403"/>
        <v/>
      </c>
      <c r="KX20" s="58" t="str">
        <f t="shared" si="404"/>
        <v/>
      </c>
    </row>
    <row r="21" spans="7:310" x14ac:dyDescent="0.55000000000000004">
      <c r="G21" s="46">
        <f t="shared" ca="1" si="105"/>
        <v>350.24024257203837</v>
      </c>
      <c r="H21" s="47" t="s">
        <v>9</v>
      </c>
      <c r="I21" s="56" t="s">
        <v>47</v>
      </c>
      <c r="J21" s="8"/>
      <c r="K21" s="57" t="str">
        <f t="shared" si="104"/>
        <v/>
      </c>
      <c r="L21" s="57" t="str">
        <f t="shared" si="106"/>
        <v/>
      </c>
      <c r="M21" s="57" t="str">
        <f t="shared" si="107"/>
        <v/>
      </c>
      <c r="N21" s="57" t="str">
        <f t="shared" si="108"/>
        <v/>
      </c>
      <c r="O21" s="57" t="str">
        <f t="shared" si="109"/>
        <v/>
      </c>
      <c r="P21" s="57" t="str">
        <f t="shared" si="110"/>
        <v/>
      </c>
      <c r="Q21" s="57" t="str">
        <f t="shared" si="111"/>
        <v/>
      </c>
      <c r="R21" s="57" t="str">
        <f t="shared" si="112"/>
        <v/>
      </c>
      <c r="S21" s="57" t="str">
        <f t="shared" si="113"/>
        <v/>
      </c>
      <c r="T21" s="57" t="str">
        <f t="shared" si="114"/>
        <v/>
      </c>
      <c r="U21" s="57" t="str">
        <f t="shared" si="115"/>
        <v/>
      </c>
      <c r="V21" s="57" t="str">
        <f t="shared" si="116"/>
        <v/>
      </c>
      <c r="W21" s="57" t="str">
        <f t="shared" si="117"/>
        <v/>
      </c>
      <c r="X21" s="57" t="str">
        <f t="shared" si="118"/>
        <v/>
      </c>
      <c r="Y21" s="57" t="str">
        <f t="shared" si="119"/>
        <v/>
      </c>
      <c r="Z21" s="57" t="str">
        <f t="shared" si="120"/>
        <v/>
      </c>
      <c r="AA21" s="57" t="str">
        <f t="shared" si="121"/>
        <v/>
      </c>
      <c r="AB21" s="57" t="str">
        <f t="shared" si="122"/>
        <v/>
      </c>
      <c r="AC21" s="57" t="str">
        <f t="shared" si="123"/>
        <v/>
      </c>
      <c r="AD21" s="57" t="str">
        <f t="shared" si="124"/>
        <v/>
      </c>
      <c r="AE21" s="58" t="str">
        <f t="shared" si="125"/>
        <v/>
      </c>
      <c r="AF21" s="58" t="str">
        <f t="shared" si="126"/>
        <v/>
      </c>
      <c r="AG21" s="58" t="str">
        <f t="shared" si="127"/>
        <v/>
      </c>
      <c r="AH21" s="58" t="str">
        <f t="shared" si="128"/>
        <v/>
      </c>
      <c r="AI21" s="58" t="str">
        <f t="shared" si="129"/>
        <v/>
      </c>
      <c r="AJ21" s="58" t="str">
        <f t="shared" si="130"/>
        <v/>
      </c>
      <c r="AK21" s="58" t="str">
        <f t="shared" si="131"/>
        <v/>
      </c>
      <c r="AL21" s="58" t="str">
        <f t="shared" si="132"/>
        <v/>
      </c>
      <c r="AM21" s="58" t="str">
        <f t="shared" si="133"/>
        <v/>
      </c>
      <c r="AN21" s="58" t="str">
        <f t="shared" si="134"/>
        <v/>
      </c>
      <c r="AO21" s="58" t="str">
        <f t="shared" si="135"/>
        <v/>
      </c>
      <c r="AP21" s="58" t="str">
        <f t="shared" si="136"/>
        <v/>
      </c>
      <c r="AQ21" s="58" t="str">
        <f t="shared" si="137"/>
        <v/>
      </c>
      <c r="AR21" s="58" t="str">
        <f t="shared" si="138"/>
        <v/>
      </c>
      <c r="AS21" s="58" t="str">
        <f t="shared" si="139"/>
        <v/>
      </c>
      <c r="AT21" s="58" t="str">
        <f t="shared" si="140"/>
        <v/>
      </c>
      <c r="AU21" s="58" t="str">
        <f t="shared" si="141"/>
        <v/>
      </c>
      <c r="AV21" s="58" t="str">
        <f t="shared" si="142"/>
        <v/>
      </c>
      <c r="AW21" s="58" t="str">
        <f t="shared" si="143"/>
        <v/>
      </c>
      <c r="AX21" s="58" t="str">
        <f t="shared" si="144"/>
        <v/>
      </c>
      <c r="AY21" s="58" t="str">
        <f t="shared" si="145"/>
        <v/>
      </c>
      <c r="AZ21" s="58" t="str">
        <f t="shared" si="146"/>
        <v/>
      </c>
      <c r="BA21" s="58" t="str">
        <f t="shared" si="147"/>
        <v/>
      </c>
      <c r="BB21" s="58" t="str">
        <f t="shared" si="148"/>
        <v/>
      </c>
      <c r="BC21" s="58" t="str">
        <f t="shared" si="149"/>
        <v/>
      </c>
      <c r="BD21" s="58" t="str">
        <f t="shared" si="150"/>
        <v/>
      </c>
      <c r="BE21" s="58" t="str">
        <f t="shared" si="151"/>
        <v/>
      </c>
      <c r="BF21" s="58" t="str">
        <f t="shared" si="152"/>
        <v/>
      </c>
      <c r="BG21" s="58" t="str">
        <f t="shared" si="153"/>
        <v/>
      </c>
      <c r="BH21" s="58" t="str">
        <f t="shared" si="154"/>
        <v/>
      </c>
      <c r="BI21" s="58" t="str">
        <f t="shared" si="155"/>
        <v/>
      </c>
      <c r="BJ21" s="58" t="str">
        <f t="shared" si="156"/>
        <v/>
      </c>
      <c r="BK21" s="58" t="str">
        <f t="shared" si="157"/>
        <v/>
      </c>
      <c r="BL21" s="58" t="str">
        <f t="shared" si="158"/>
        <v/>
      </c>
      <c r="BM21" s="58" t="str">
        <f t="shared" si="159"/>
        <v/>
      </c>
      <c r="BN21" s="58" t="str">
        <f t="shared" si="160"/>
        <v/>
      </c>
      <c r="BO21" s="58" t="str">
        <f t="shared" si="161"/>
        <v/>
      </c>
      <c r="BP21" s="58" t="str">
        <f t="shared" si="162"/>
        <v/>
      </c>
      <c r="BQ21" s="58" t="str">
        <f t="shared" si="163"/>
        <v/>
      </c>
      <c r="BR21" s="58" t="str">
        <f t="shared" si="164"/>
        <v/>
      </c>
      <c r="BS21" s="58" t="str">
        <f t="shared" si="165"/>
        <v/>
      </c>
      <c r="BT21" s="58" t="str">
        <f t="shared" si="166"/>
        <v/>
      </c>
      <c r="BU21" s="58" t="str">
        <f t="shared" si="167"/>
        <v/>
      </c>
      <c r="BV21" s="58" t="str">
        <f t="shared" si="168"/>
        <v/>
      </c>
      <c r="BW21" s="58" t="str">
        <f t="shared" si="169"/>
        <v/>
      </c>
      <c r="BX21" s="58" t="str">
        <f t="shared" si="170"/>
        <v/>
      </c>
      <c r="BY21" s="58" t="str">
        <f t="shared" si="171"/>
        <v/>
      </c>
      <c r="BZ21" s="58" t="str">
        <f t="shared" si="172"/>
        <v/>
      </c>
      <c r="CA21" s="58" t="str">
        <f t="shared" si="173"/>
        <v/>
      </c>
      <c r="CB21" s="58" t="str">
        <f t="shared" si="174"/>
        <v/>
      </c>
      <c r="CC21" s="58" t="str">
        <f t="shared" si="175"/>
        <v/>
      </c>
      <c r="CD21" s="58" t="str">
        <f t="shared" si="176"/>
        <v/>
      </c>
      <c r="CE21" s="58" t="str">
        <f t="shared" si="177"/>
        <v/>
      </c>
      <c r="CF21" s="58" t="str">
        <f t="shared" si="178"/>
        <v/>
      </c>
      <c r="CG21" s="58" t="str">
        <f t="shared" si="179"/>
        <v/>
      </c>
      <c r="CH21" s="58" t="str">
        <f t="shared" si="180"/>
        <v/>
      </c>
      <c r="CI21" s="58" t="str">
        <f t="shared" si="181"/>
        <v/>
      </c>
      <c r="CJ21" s="58" t="str">
        <f t="shared" si="182"/>
        <v/>
      </c>
      <c r="CK21" s="58" t="str">
        <f t="shared" si="183"/>
        <v/>
      </c>
      <c r="CL21" s="58" t="str">
        <f t="shared" si="184"/>
        <v/>
      </c>
      <c r="CM21" s="58" t="str">
        <f t="shared" si="185"/>
        <v/>
      </c>
      <c r="CN21" s="58" t="str">
        <f t="shared" si="186"/>
        <v/>
      </c>
      <c r="CO21" s="58" t="str">
        <f t="shared" si="187"/>
        <v/>
      </c>
      <c r="CP21" s="58" t="str">
        <f t="shared" si="188"/>
        <v/>
      </c>
      <c r="CQ21" s="58" t="str">
        <f t="shared" si="189"/>
        <v/>
      </c>
      <c r="CR21" s="58" t="str">
        <f t="shared" si="190"/>
        <v/>
      </c>
      <c r="CS21" s="58" t="str">
        <f t="shared" si="191"/>
        <v/>
      </c>
      <c r="CT21" s="58" t="str">
        <f t="shared" si="192"/>
        <v/>
      </c>
      <c r="CU21" s="58" t="str">
        <f t="shared" si="193"/>
        <v/>
      </c>
      <c r="CV21" s="58" t="str">
        <f t="shared" si="194"/>
        <v/>
      </c>
      <c r="CW21" s="58" t="str">
        <f t="shared" si="195"/>
        <v/>
      </c>
      <c r="CX21" s="58" t="str">
        <f t="shared" si="196"/>
        <v/>
      </c>
      <c r="CY21" s="58" t="str">
        <f t="shared" si="197"/>
        <v/>
      </c>
      <c r="CZ21" s="58" t="str">
        <f t="shared" si="198"/>
        <v/>
      </c>
      <c r="DA21" s="58" t="str">
        <f t="shared" si="199"/>
        <v/>
      </c>
      <c r="DB21" s="58" t="str">
        <f t="shared" si="200"/>
        <v/>
      </c>
      <c r="DC21" s="58" t="str">
        <f t="shared" si="201"/>
        <v/>
      </c>
      <c r="DD21" s="58" t="str">
        <f t="shared" si="202"/>
        <v/>
      </c>
      <c r="DE21" s="58" t="str">
        <f t="shared" si="203"/>
        <v/>
      </c>
      <c r="DF21" s="58" t="str">
        <f t="shared" si="204"/>
        <v/>
      </c>
      <c r="DG21" s="58" t="str">
        <f t="shared" si="205"/>
        <v/>
      </c>
      <c r="DH21" s="58" t="str">
        <f t="shared" si="206"/>
        <v/>
      </c>
      <c r="DI21" s="58" t="str">
        <f t="shared" si="207"/>
        <v/>
      </c>
      <c r="DJ21" s="58" t="str">
        <f t="shared" si="208"/>
        <v/>
      </c>
      <c r="DK21" s="58" t="str">
        <f t="shared" si="209"/>
        <v/>
      </c>
      <c r="DL21" s="58" t="str">
        <f t="shared" si="210"/>
        <v/>
      </c>
      <c r="DM21" s="58" t="str">
        <f t="shared" si="211"/>
        <v/>
      </c>
      <c r="DN21" s="58" t="str">
        <f t="shared" si="212"/>
        <v/>
      </c>
      <c r="DO21" s="58" t="str">
        <f t="shared" si="213"/>
        <v/>
      </c>
      <c r="DP21" s="58" t="str">
        <f t="shared" si="214"/>
        <v/>
      </c>
      <c r="DQ21" s="58" t="str">
        <f t="shared" si="215"/>
        <v/>
      </c>
      <c r="DR21" s="58" t="str">
        <f t="shared" si="216"/>
        <v/>
      </c>
      <c r="DS21" s="58" t="str">
        <f t="shared" si="217"/>
        <v/>
      </c>
      <c r="DT21" s="58" t="str">
        <f t="shared" si="218"/>
        <v/>
      </c>
      <c r="DU21" s="58" t="str">
        <f t="shared" si="219"/>
        <v/>
      </c>
      <c r="DV21" s="58" t="str">
        <f t="shared" si="220"/>
        <v/>
      </c>
      <c r="DW21" s="58" t="str">
        <f t="shared" si="221"/>
        <v/>
      </c>
      <c r="DX21" s="58" t="str">
        <f t="shared" si="222"/>
        <v/>
      </c>
      <c r="DY21" s="58" t="str">
        <f t="shared" si="223"/>
        <v/>
      </c>
      <c r="DZ21" s="58" t="str">
        <f t="shared" si="224"/>
        <v/>
      </c>
      <c r="EA21" s="58" t="str">
        <f t="shared" si="225"/>
        <v/>
      </c>
      <c r="EB21" s="58" t="str">
        <f t="shared" si="226"/>
        <v/>
      </c>
      <c r="EC21" s="58" t="str">
        <f t="shared" si="227"/>
        <v/>
      </c>
      <c r="ED21" s="58" t="str">
        <f t="shared" si="228"/>
        <v/>
      </c>
      <c r="EE21" s="58" t="str">
        <f t="shared" si="229"/>
        <v/>
      </c>
      <c r="EF21" s="58" t="str">
        <f t="shared" si="230"/>
        <v/>
      </c>
      <c r="EG21" s="58" t="str">
        <f t="shared" si="231"/>
        <v/>
      </c>
      <c r="EH21" s="58" t="str">
        <f t="shared" si="232"/>
        <v/>
      </c>
      <c r="EI21" s="58" t="str">
        <f t="shared" si="233"/>
        <v/>
      </c>
      <c r="EJ21" s="58" t="str">
        <f t="shared" si="234"/>
        <v/>
      </c>
      <c r="EK21" s="58" t="str">
        <f t="shared" si="235"/>
        <v/>
      </c>
      <c r="EL21" s="58" t="str">
        <f t="shared" si="236"/>
        <v/>
      </c>
      <c r="EM21" s="58" t="str">
        <f t="shared" si="237"/>
        <v/>
      </c>
      <c r="EN21" s="58" t="str">
        <f t="shared" si="238"/>
        <v/>
      </c>
      <c r="EO21" s="58" t="str">
        <f t="shared" si="239"/>
        <v/>
      </c>
      <c r="EP21" s="58" t="str">
        <f t="shared" si="240"/>
        <v/>
      </c>
      <c r="EQ21" s="58" t="str">
        <f t="shared" si="241"/>
        <v/>
      </c>
      <c r="ER21" s="58" t="str">
        <f t="shared" si="242"/>
        <v/>
      </c>
      <c r="ES21" s="58" t="str">
        <f t="shared" si="243"/>
        <v/>
      </c>
      <c r="ET21" s="58" t="str">
        <f t="shared" si="244"/>
        <v/>
      </c>
      <c r="EU21" s="58" t="str">
        <f t="shared" si="245"/>
        <v/>
      </c>
      <c r="EV21" s="58" t="str">
        <f t="shared" si="246"/>
        <v/>
      </c>
      <c r="EW21" s="58" t="str">
        <f t="shared" si="247"/>
        <v/>
      </c>
      <c r="EX21" s="58" t="str">
        <f t="shared" si="248"/>
        <v/>
      </c>
      <c r="EY21" s="58" t="str">
        <f t="shared" si="249"/>
        <v/>
      </c>
      <c r="EZ21" s="58" t="str">
        <f t="shared" si="250"/>
        <v/>
      </c>
      <c r="FA21" s="58" t="str">
        <f t="shared" si="251"/>
        <v/>
      </c>
      <c r="FB21" s="58" t="str">
        <f t="shared" si="252"/>
        <v/>
      </c>
      <c r="FC21" s="58" t="str">
        <f t="shared" si="253"/>
        <v/>
      </c>
      <c r="FD21" s="58" t="str">
        <f t="shared" si="254"/>
        <v/>
      </c>
      <c r="FE21" s="58" t="str">
        <f t="shared" si="255"/>
        <v/>
      </c>
      <c r="FF21" s="58" t="str">
        <f t="shared" si="256"/>
        <v/>
      </c>
      <c r="FG21" s="58" t="str">
        <f t="shared" si="257"/>
        <v/>
      </c>
      <c r="FH21" s="58" t="str">
        <f t="shared" si="258"/>
        <v/>
      </c>
      <c r="FI21" s="58" t="str">
        <f t="shared" si="259"/>
        <v/>
      </c>
      <c r="FJ21" s="58" t="str">
        <f t="shared" si="260"/>
        <v/>
      </c>
      <c r="FK21" s="58" t="str">
        <f t="shared" si="261"/>
        <v/>
      </c>
      <c r="FL21" s="58" t="str">
        <f t="shared" si="262"/>
        <v/>
      </c>
      <c r="FM21" s="58" t="str">
        <f t="shared" si="263"/>
        <v/>
      </c>
      <c r="FN21" s="58" t="str">
        <f t="shared" si="264"/>
        <v/>
      </c>
      <c r="FO21" s="58" t="str">
        <f t="shared" si="265"/>
        <v/>
      </c>
      <c r="FP21" s="58" t="str">
        <f t="shared" si="266"/>
        <v/>
      </c>
      <c r="FQ21" s="58" t="str">
        <f t="shared" si="267"/>
        <v/>
      </c>
      <c r="FR21" s="58" t="str">
        <f t="shared" si="268"/>
        <v/>
      </c>
      <c r="FS21" s="58" t="str">
        <f t="shared" si="269"/>
        <v/>
      </c>
      <c r="FT21" s="58" t="str">
        <f t="shared" si="270"/>
        <v/>
      </c>
      <c r="FU21" s="58" t="str">
        <f t="shared" si="271"/>
        <v/>
      </c>
      <c r="FV21" s="58" t="str">
        <f t="shared" si="272"/>
        <v/>
      </c>
      <c r="FW21" s="58" t="str">
        <f t="shared" si="273"/>
        <v/>
      </c>
      <c r="FX21" s="58" t="str">
        <f t="shared" si="274"/>
        <v/>
      </c>
      <c r="FY21" s="58" t="str">
        <f t="shared" si="275"/>
        <v/>
      </c>
      <c r="FZ21" s="58" t="str">
        <f t="shared" si="276"/>
        <v/>
      </c>
      <c r="GA21" s="58" t="str">
        <f t="shared" si="277"/>
        <v/>
      </c>
      <c r="GB21" s="58" t="str">
        <f t="shared" si="278"/>
        <v/>
      </c>
      <c r="GC21" s="58" t="str">
        <f t="shared" si="279"/>
        <v/>
      </c>
      <c r="GD21" s="58" t="str">
        <f t="shared" si="280"/>
        <v/>
      </c>
      <c r="GE21" s="58" t="str">
        <f t="shared" si="281"/>
        <v/>
      </c>
      <c r="GF21" s="58" t="str">
        <f t="shared" si="282"/>
        <v/>
      </c>
      <c r="GG21" s="58" t="str">
        <f t="shared" si="283"/>
        <v/>
      </c>
      <c r="GH21" s="58" t="str">
        <f t="shared" si="284"/>
        <v/>
      </c>
      <c r="GI21" s="58" t="str">
        <f t="shared" si="285"/>
        <v/>
      </c>
      <c r="GJ21" s="58" t="str">
        <f t="shared" si="286"/>
        <v/>
      </c>
      <c r="GK21" s="58" t="str">
        <f t="shared" si="287"/>
        <v/>
      </c>
      <c r="GL21" s="58" t="str">
        <f t="shared" si="288"/>
        <v/>
      </c>
      <c r="GM21" s="58" t="str">
        <f t="shared" si="289"/>
        <v/>
      </c>
      <c r="GN21" s="58" t="str">
        <f t="shared" si="290"/>
        <v/>
      </c>
      <c r="GO21" s="58" t="str">
        <f t="shared" si="291"/>
        <v/>
      </c>
      <c r="GP21" s="58" t="str">
        <f t="shared" si="292"/>
        <v/>
      </c>
      <c r="GQ21" s="58" t="str">
        <f t="shared" si="293"/>
        <v/>
      </c>
      <c r="GR21" s="58" t="str">
        <f t="shared" si="294"/>
        <v/>
      </c>
      <c r="GS21" s="58" t="str">
        <f t="shared" si="295"/>
        <v/>
      </c>
      <c r="GT21" s="58" t="str">
        <f t="shared" si="296"/>
        <v/>
      </c>
      <c r="GU21" s="58" t="str">
        <f t="shared" si="297"/>
        <v/>
      </c>
      <c r="GV21" s="58" t="str">
        <f t="shared" si="298"/>
        <v/>
      </c>
      <c r="GW21" s="58" t="str">
        <f t="shared" si="299"/>
        <v/>
      </c>
      <c r="GX21" s="58" t="str">
        <f t="shared" si="300"/>
        <v/>
      </c>
      <c r="GY21" s="58" t="str">
        <f t="shared" si="301"/>
        <v/>
      </c>
      <c r="GZ21" s="58" t="str">
        <f t="shared" si="302"/>
        <v/>
      </c>
      <c r="HA21" s="58" t="str">
        <f t="shared" si="303"/>
        <v/>
      </c>
      <c r="HB21" s="58" t="str">
        <f t="shared" si="304"/>
        <v/>
      </c>
      <c r="HC21" s="58" t="str">
        <f t="shared" si="305"/>
        <v/>
      </c>
      <c r="HD21" s="58" t="str">
        <f t="shared" si="306"/>
        <v/>
      </c>
      <c r="HE21" s="58" t="str">
        <f t="shared" si="307"/>
        <v/>
      </c>
      <c r="HF21" s="58" t="str">
        <f t="shared" si="308"/>
        <v/>
      </c>
      <c r="HG21" s="58" t="str">
        <f t="shared" si="309"/>
        <v/>
      </c>
      <c r="HH21" s="58" t="str">
        <f t="shared" si="310"/>
        <v/>
      </c>
      <c r="HI21" s="58" t="str">
        <f t="shared" si="311"/>
        <v/>
      </c>
      <c r="HJ21" s="58" t="str">
        <f t="shared" si="312"/>
        <v/>
      </c>
      <c r="HK21" s="58" t="str">
        <f t="shared" si="313"/>
        <v/>
      </c>
      <c r="HL21" s="58" t="str">
        <f t="shared" si="314"/>
        <v/>
      </c>
      <c r="HM21" s="58" t="str">
        <f t="shared" si="315"/>
        <v/>
      </c>
      <c r="HN21" s="58" t="str">
        <f t="shared" si="316"/>
        <v/>
      </c>
      <c r="HO21" s="58" t="str">
        <f t="shared" si="317"/>
        <v/>
      </c>
      <c r="HP21" s="58" t="str">
        <f t="shared" si="318"/>
        <v/>
      </c>
      <c r="HQ21" s="58" t="str">
        <f t="shared" si="319"/>
        <v/>
      </c>
      <c r="HR21" s="58" t="str">
        <f t="shared" si="320"/>
        <v/>
      </c>
      <c r="HS21" s="58" t="str">
        <f t="shared" si="321"/>
        <v/>
      </c>
      <c r="HT21" s="58" t="str">
        <f t="shared" si="322"/>
        <v/>
      </c>
      <c r="HU21" s="58" t="str">
        <f t="shared" si="323"/>
        <v/>
      </c>
      <c r="HV21" s="58" t="str">
        <f t="shared" si="324"/>
        <v/>
      </c>
      <c r="HW21" s="58" t="str">
        <f t="shared" si="325"/>
        <v/>
      </c>
      <c r="HX21" s="58" t="str">
        <f t="shared" si="326"/>
        <v/>
      </c>
      <c r="HY21" s="58" t="str">
        <f t="shared" si="327"/>
        <v/>
      </c>
      <c r="HZ21" s="58" t="str">
        <f t="shared" si="328"/>
        <v/>
      </c>
      <c r="IA21" s="58" t="str">
        <f t="shared" si="329"/>
        <v/>
      </c>
      <c r="IB21" s="58" t="str">
        <f t="shared" si="330"/>
        <v/>
      </c>
      <c r="IC21" s="58" t="str">
        <f t="shared" si="331"/>
        <v/>
      </c>
      <c r="ID21" s="58" t="str">
        <f t="shared" si="332"/>
        <v/>
      </c>
      <c r="IE21" s="58" t="str">
        <f t="shared" si="333"/>
        <v/>
      </c>
      <c r="IF21" s="58" t="str">
        <f t="shared" si="334"/>
        <v/>
      </c>
      <c r="IG21" s="58" t="str">
        <f t="shared" si="335"/>
        <v/>
      </c>
      <c r="IH21" s="58" t="str">
        <f t="shared" si="336"/>
        <v/>
      </c>
      <c r="II21" s="58" t="str">
        <f t="shared" si="337"/>
        <v/>
      </c>
      <c r="IJ21" s="58" t="str">
        <f t="shared" si="338"/>
        <v/>
      </c>
      <c r="IK21" s="58" t="str">
        <f t="shared" si="339"/>
        <v/>
      </c>
      <c r="IL21" s="58" t="str">
        <f t="shared" si="340"/>
        <v/>
      </c>
      <c r="IM21" s="58" t="str">
        <f t="shared" si="341"/>
        <v/>
      </c>
      <c r="IN21" s="58" t="str">
        <f t="shared" si="342"/>
        <v/>
      </c>
      <c r="IO21" s="58" t="str">
        <f t="shared" si="343"/>
        <v/>
      </c>
      <c r="IP21" s="58" t="str">
        <f t="shared" si="344"/>
        <v/>
      </c>
      <c r="IQ21" s="58" t="str">
        <f t="shared" si="345"/>
        <v/>
      </c>
      <c r="IR21" s="58" t="str">
        <f t="shared" si="346"/>
        <v/>
      </c>
      <c r="IS21" s="58" t="str">
        <f t="shared" si="347"/>
        <v/>
      </c>
      <c r="IT21" s="58" t="str">
        <f t="shared" si="348"/>
        <v/>
      </c>
      <c r="IU21" s="58" t="str">
        <f t="shared" si="349"/>
        <v/>
      </c>
      <c r="IV21" s="58" t="str">
        <f t="shared" si="350"/>
        <v/>
      </c>
      <c r="IW21" s="58" t="str">
        <f t="shared" si="351"/>
        <v/>
      </c>
      <c r="IX21" s="58" t="str">
        <f t="shared" si="352"/>
        <v/>
      </c>
      <c r="IY21" s="58" t="str">
        <f t="shared" si="353"/>
        <v/>
      </c>
      <c r="IZ21" s="58" t="str">
        <f t="shared" si="354"/>
        <v/>
      </c>
      <c r="JA21" s="58" t="str">
        <f t="shared" si="355"/>
        <v/>
      </c>
      <c r="JB21" s="58" t="str">
        <f t="shared" si="356"/>
        <v/>
      </c>
      <c r="JC21" s="58" t="str">
        <f t="shared" si="357"/>
        <v/>
      </c>
      <c r="JD21" s="58" t="str">
        <f t="shared" si="358"/>
        <v/>
      </c>
      <c r="JE21" s="58" t="str">
        <f t="shared" si="359"/>
        <v/>
      </c>
      <c r="JF21" s="58" t="str">
        <f t="shared" si="360"/>
        <v/>
      </c>
      <c r="JG21" s="58" t="str">
        <f t="shared" si="361"/>
        <v/>
      </c>
      <c r="JH21" s="58" t="str">
        <f t="shared" si="362"/>
        <v/>
      </c>
      <c r="JI21" s="58" t="str">
        <f t="shared" si="363"/>
        <v/>
      </c>
      <c r="JJ21" s="58" t="str">
        <f t="shared" si="364"/>
        <v/>
      </c>
      <c r="JK21" s="58" t="str">
        <f t="shared" si="365"/>
        <v/>
      </c>
      <c r="JL21" s="58" t="str">
        <f t="shared" si="366"/>
        <v/>
      </c>
      <c r="JM21" s="58" t="str">
        <f t="shared" si="367"/>
        <v/>
      </c>
      <c r="JN21" s="58" t="str">
        <f t="shared" si="368"/>
        <v/>
      </c>
      <c r="JO21" s="58" t="str">
        <f t="shared" si="369"/>
        <v/>
      </c>
      <c r="JP21" s="58" t="str">
        <f t="shared" si="370"/>
        <v/>
      </c>
      <c r="JQ21" s="58" t="str">
        <f t="shared" si="371"/>
        <v/>
      </c>
      <c r="JR21" s="58" t="str">
        <f t="shared" si="372"/>
        <v/>
      </c>
      <c r="JS21" s="58" t="str">
        <f t="shared" si="373"/>
        <v/>
      </c>
      <c r="JT21" s="58" t="str">
        <f t="shared" si="374"/>
        <v/>
      </c>
      <c r="JU21" s="58" t="str">
        <f t="shared" si="375"/>
        <v/>
      </c>
      <c r="JV21" s="58" t="str">
        <f t="shared" si="376"/>
        <v/>
      </c>
      <c r="JW21" s="58" t="str">
        <f t="shared" si="377"/>
        <v/>
      </c>
      <c r="JX21" s="58" t="str">
        <f t="shared" si="378"/>
        <v/>
      </c>
      <c r="JY21" s="58" t="str">
        <f t="shared" si="379"/>
        <v/>
      </c>
      <c r="JZ21" s="58" t="str">
        <f t="shared" si="380"/>
        <v/>
      </c>
      <c r="KA21" s="58" t="str">
        <f t="shared" si="381"/>
        <v/>
      </c>
      <c r="KB21" s="58" t="str">
        <f t="shared" si="382"/>
        <v/>
      </c>
      <c r="KC21" s="58" t="str">
        <f t="shared" si="383"/>
        <v/>
      </c>
      <c r="KD21" s="58" t="str">
        <f t="shared" si="384"/>
        <v/>
      </c>
      <c r="KE21" s="58" t="str">
        <f t="shared" si="385"/>
        <v/>
      </c>
      <c r="KF21" s="58" t="str">
        <f t="shared" si="386"/>
        <v/>
      </c>
      <c r="KG21" s="58" t="str">
        <f t="shared" si="387"/>
        <v/>
      </c>
      <c r="KH21" s="58" t="str">
        <f t="shared" si="388"/>
        <v/>
      </c>
      <c r="KI21" s="58" t="str">
        <f t="shared" si="389"/>
        <v/>
      </c>
      <c r="KJ21" s="58" t="str">
        <f t="shared" si="390"/>
        <v/>
      </c>
      <c r="KK21" s="58" t="str">
        <f t="shared" si="391"/>
        <v/>
      </c>
      <c r="KL21" s="58" t="str">
        <f t="shared" si="392"/>
        <v/>
      </c>
      <c r="KM21" s="58" t="str">
        <f t="shared" si="393"/>
        <v/>
      </c>
      <c r="KN21" s="58" t="str">
        <f t="shared" si="394"/>
        <v/>
      </c>
      <c r="KO21" s="58" t="str">
        <f t="shared" si="395"/>
        <v/>
      </c>
      <c r="KP21" s="58" t="str">
        <f t="shared" si="396"/>
        <v/>
      </c>
      <c r="KQ21" s="58" t="str">
        <f t="shared" si="397"/>
        <v/>
      </c>
      <c r="KR21" s="58" t="str">
        <f t="shared" si="398"/>
        <v/>
      </c>
      <c r="KS21" s="58" t="str">
        <f t="shared" si="399"/>
        <v/>
      </c>
      <c r="KT21" s="58" t="str">
        <f t="shared" si="400"/>
        <v/>
      </c>
      <c r="KU21" s="58" t="str">
        <f t="shared" si="401"/>
        <v/>
      </c>
      <c r="KV21" s="58" t="str">
        <f t="shared" si="402"/>
        <v/>
      </c>
      <c r="KW21" s="58" t="str">
        <f t="shared" si="403"/>
        <v/>
      </c>
      <c r="KX21" s="58" t="str">
        <f t="shared" si="404"/>
        <v/>
      </c>
    </row>
    <row r="22" spans="7:310" x14ac:dyDescent="0.55000000000000004">
      <c r="G22" s="46">
        <f t="shared" ca="1" si="105"/>
        <v>832.80112376052443</v>
      </c>
      <c r="H22" s="47" t="s">
        <v>4</v>
      </c>
      <c r="I22" s="56" t="s">
        <v>48</v>
      </c>
      <c r="J22" s="8"/>
      <c r="K22" s="57" t="str">
        <f t="shared" si="104"/>
        <v/>
      </c>
      <c r="L22" s="57" t="str">
        <f t="shared" si="106"/>
        <v>DLDD$</v>
      </c>
      <c r="M22" s="57" t="str">
        <f t="shared" si="107"/>
        <v/>
      </c>
      <c r="N22" s="57" t="str">
        <f t="shared" si="108"/>
        <v/>
      </c>
      <c r="O22" s="57" t="str">
        <f t="shared" si="109"/>
        <v/>
      </c>
      <c r="P22" s="57" t="str">
        <f t="shared" si="110"/>
        <v>DLDD$</v>
      </c>
      <c r="Q22" s="57" t="str">
        <f t="shared" si="111"/>
        <v/>
      </c>
      <c r="R22" s="57" t="str">
        <f t="shared" si="112"/>
        <v/>
      </c>
      <c r="S22" s="57" t="str">
        <f t="shared" si="113"/>
        <v/>
      </c>
      <c r="T22" s="57" t="str">
        <f t="shared" si="114"/>
        <v/>
      </c>
      <c r="U22" s="57" t="str">
        <f t="shared" si="115"/>
        <v/>
      </c>
      <c r="V22" s="57" t="str">
        <f t="shared" si="116"/>
        <v/>
      </c>
      <c r="W22" s="57" t="str">
        <f t="shared" si="117"/>
        <v>DLDD$</v>
      </c>
      <c r="X22" s="57" t="str">
        <f t="shared" si="118"/>
        <v/>
      </c>
      <c r="Y22" s="57" t="str">
        <f t="shared" si="119"/>
        <v/>
      </c>
      <c r="Z22" s="57" t="str">
        <f t="shared" si="120"/>
        <v>DLDD$</v>
      </c>
      <c r="AA22" s="57" t="str">
        <f t="shared" si="121"/>
        <v/>
      </c>
      <c r="AB22" s="57" t="str">
        <f t="shared" si="122"/>
        <v/>
      </c>
      <c r="AC22" s="57" t="str">
        <f t="shared" si="123"/>
        <v/>
      </c>
      <c r="AD22" s="57" t="str">
        <f t="shared" si="124"/>
        <v/>
      </c>
      <c r="AE22" s="58" t="str">
        <f t="shared" si="125"/>
        <v/>
      </c>
      <c r="AF22" s="58" t="str">
        <f t="shared" si="126"/>
        <v/>
      </c>
      <c r="AG22" s="58" t="str">
        <f t="shared" si="127"/>
        <v/>
      </c>
      <c r="AH22" s="58" t="str">
        <f t="shared" si="128"/>
        <v/>
      </c>
      <c r="AI22" s="58" t="str">
        <f t="shared" si="129"/>
        <v/>
      </c>
      <c r="AJ22" s="58" t="str">
        <f t="shared" si="130"/>
        <v/>
      </c>
      <c r="AK22" s="58" t="str">
        <f t="shared" si="131"/>
        <v/>
      </c>
      <c r="AL22" s="58" t="str">
        <f t="shared" si="132"/>
        <v/>
      </c>
      <c r="AM22" s="58" t="str">
        <f t="shared" si="133"/>
        <v/>
      </c>
      <c r="AN22" s="58" t="str">
        <f t="shared" si="134"/>
        <v/>
      </c>
      <c r="AO22" s="58" t="str">
        <f t="shared" si="135"/>
        <v/>
      </c>
      <c r="AP22" s="58" t="str">
        <f t="shared" si="136"/>
        <v/>
      </c>
      <c r="AQ22" s="58" t="str">
        <f t="shared" si="137"/>
        <v/>
      </c>
      <c r="AR22" s="58" t="str">
        <f t="shared" si="138"/>
        <v/>
      </c>
      <c r="AS22" s="58" t="str">
        <f t="shared" si="139"/>
        <v/>
      </c>
      <c r="AT22" s="58" t="str">
        <f t="shared" si="140"/>
        <v>DLDD$</v>
      </c>
      <c r="AU22" s="58" t="str">
        <f t="shared" si="141"/>
        <v/>
      </c>
      <c r="AV22" s="58" t="str">
        <f t="shared" si="142"/>
        <v/>
      </c>
      <c r="AW22" s="58" t="str">
        <f t="shared" si="143"/>
        <v/>
      </c>
      <c r="AX22" s="58" t="str">
        <f t="shared" si="144"/>
        <v/>
      </c>
      <c r="AY22" s="58" t="str">
        <f t="shared" si="145"/>
        <v/>
      </c>
      <c r="AZ22" s="58" t="str">
        <f t="shared" si="146"/>
        <v>DLDD$</v>
      </c>
      <c r="BA22" s="58" t="str">
        <f t="shared" si="147"/>
        <v/>
      </c>
      <c r="BB22" s="58" t="str">
        <f t="shared" si="148"/>
        <v/>
      </c>
      <c r="BC22" s="58" t="str">
        <f t="shared" si="149"/>
        <v/>
      </c>
      <c r="BD22" s="58" t="str">
        <f t="shared" si="150"/>
        <v/>
      </c>
      <c r="BE22" s="58" t="str">
        <f t="shared" si="151"/>
        <v/>
      </c>
      <c r="BF22" s="58" t="str">
        <f t="shared" si="152"/>
        <v/>
      </c>
      <c r="BG22" s="58" t="str">
        <f t="shared" si="153"/>
        <v/>
      </c>
      <c r="BH22" s="58" t="str">
        <f t="shared" si="154"/>
        <v/>
      </c>
      <c r="BI22" s="58" t="str">
        <f t="shared" si="155"/>
        <v/>
      </c>
      <c r="BJ22" s="58" t="str">
        <f t="shared" si="156"/>
        <v/>
      </c>
      <c r="BK22" s="58" t="str">
        <f t="shared" si="157"/>
        <v>DLDD$</v>
      </c>
      <c r="BL22" s="58" t="str">
        <f t="shared" si="158"/>
        <v/>
      </c>
      <c r="BM22" s="58" t="str">
        <f t="shared" si="159"/>
        <v/>
      </c>
      <c r="BN22" s="58" t="str">
        <f t="shared" si="160"/>
        <v>DLDD$</v>
      </c>
      <c r="BO22" s="58" t="str">
        <f t="shared" si="161"/>
        <v/>
      </c>
      <c r="BP22" s="58" t="str">
        <f t="shared" si="162"/>
        <v/>
      </c>
      <c r="BQ22" s="58" t="str">
        <f t="shared" si="163"/>
        <v/>
      </c>
      <c r="BR22" s="58" t="str">
        <f t="shared" si="164"/>
        <v/>
      </c>
      <c r="BS22" s="58" t="str">
        <f t="shared" si="165"/>
        <v/>
      </c>
      <c r="BT22" s="58" t="str">
        <f t="shared" si="166"/>
        <v/>
      </c>
      <c r="BU22" s="58" t="str">
        <f t="shared" si="167"/>
        <v/>
      </c>
      <c r="BV22" s="58" t="str">
        <f t="shared" si="168"/>
        <v>DLDD$</v>
      </c>
      <c r="BW22" s="58" t="str">
        <f t="shared" si="169"/>
        <v/>
      </c>
      <c r="BX22" s="58" t="str">
        <f t="shared" si="170"/>
        <v/>
      </c>
      <c r="BY22" s="58" t="str">
        <f t="shared" si="171"/>
        <v/>
      </c>
      <c r="BZ22" s="58" t="str">
        <f t="shared" si="172"/>
        <v/>
      </c>
      <c r="CA22" s="58" t="str">
        <f t="shared" si="173"/>
        <v/>
      </c>
      <c r="CB22" s="58" t="str">
        <f t="shared" si="174"/>
        <v/>
      </c>
      <c r="CC22" s="58" t="str">
        <f t="shared" si="175"/>
        <v/>
      </c>
      <c r="CD22" s="58" t="str">
        <f t="shared" si="176"/>
        <v/>
      </c>
      <c r="CE22" s="58" t="str">
        <f t="shared" si="177"/>
        <v/>
      </c>
      <c r="CF22" s="58" t="str">
        <f t="shared" si="178"/>
        <v/>
      </c>
      <c r="CG22" s="58" t="str">
        <f t="shared" si="179"/>
        <v/>
      </c>
      <c r="CH22" s="58" t="str">
        <f t="shared" si="180"/>
        <v/>
      </c>
      <c r="CI22" s="58" t="str">
        <f t="shared" si="181"/>
        <v/>
      </c>
      <c r="CJ22" s="58" t="str">
        <f t="shared" si="182"/>
        <v>DLDD$</v>
      </c>
      <c r="CK22" s="58" t="str">
        <f t="shared" si="183"/>
        <v/>
      </c>
      <c r="CL22" s="58" t="str">
        <f t="shared" si="184"/>
        <v/>
      </c>
      <c r="CM22" s="58" t="str">
        <f t="shared" si="185"/>
        <v/>
      </c>
      <c r="CN22" s="58" t="str">
        <f t="shared" si="186"/>
        <v/>
      </c>
      <c r="CO22" s="58" t="str">
        <f t="shared" si="187"/>
        <v/>
      </c>
      <c r="CP22" s="58" t="str">
        <f t="shared" si="188"/>
        <v/>
      </c>
      <c r="CQ22" s="58" t="str">
        <f t="shared" si="189"/>
        <v/>
      </c>
      <c r="CR22" s="58" t="str">
        <f t="shared" si="190"/>
        <v>DLDD$</v>
      </c>
      <c r="CS22" s="58" t="str">
        <f t="shared" si="191"/>
        <v/>
      </c>
      <c r="CT22" s="58" t="str">
        <f t="shared" si="192"/>
        <v/>
      </c>
      <c r="CU22" s="58" t="str">
        <f t="shared" si="193"/>
        <v/>
      </c>
      <c r="CV22" s="58" t="str">
        <f t="shared" si="194"/>
        <v/>
      </c>
      <c r="CW22" s="58" t="str">
        <f t="shared" si="195"/>
        <v/>
      </c>
      <c r="CX22" s="58" t="str">
        <f t="shared" si="196"/>
        <v/>
      </c>
      <c r="CY22" s="58" t="str">
        <f t="shared" si="197"/>
        <v/>
      </c>
      <c r="CZ22" s="58" t="str">
        <f t="shared" si="198"/>
        <v/>
      </c>
      <c r="DA22" s="58" t="str">
        <f t="shared" si="199"/>
        <v/>
      </c>
      <c r="DB22" s="58" t="str">
        <f t="shared" si="200"/>
        <v/>
      </c>
      <c r="DC22" s="58" t="str">
        <f t="shared" si="201"/>
        <v/>
      </c>
      <c r="DD22" s="58" t="str">
        <f t="shared" si="202"/>
        <v/>
      </c>
      <c r="DE22" s="58" t="str">
        <f t="shared" si="203"/>
        <v/>
      </c>
      <c r="DF22" s="58" t="str">
        <f t="shared" si="204"/>
        <v/>
      </c>
      <c r="DG22" s="58" t="str">
        <f t="shared" si="205"/>
        <v/>
      </c>
      <c r="DH22" s="58" t="str">
        <f t="shared" si="206"/>
        <v/>
      </c>
      <c r="DI22" s="58" t="str">
        <f t="shared" si="207"/>
        <v/>
      </c>
      <c r="DJ22" s="58" t="str">
        <f t="shared" si="208"/>
        <v/>
      </c>
      <c r="DK22" s="58" t="str">
        <f t="shared" si="209"/>
        <v/>
      </c>
      <c r="DL22" s="58" t="str">
        <f t="shared" si="210"/>
        <v/>
      </c>
      <c r="DM22" s="58" t="str">
        <f t="shared" si="211"/>
        <v/>
      </c>
      <c r="DN22" s="58" t="str">
        <f t="shared" si="212"/>
        <v/>
      </c>
      <c r="DO22" s="58" t="str">
        <f t="shared" si="213"/>
        <v/>
      </c>
      <c r="DP22" s="58" t="str">
        <f t="shared" si="214"/>
        <v/>
      </c>
      <c r="DQ22" s="58" t="str">
        <f t="shared" si="215"/>
        <v/>
      </c>
      <c r="DR22" s="58" t="str">
        <f t="shared" si="216"/>
        <v/>
      </c>
      <c r="DS22" s="58" t="str">
        <f t="shared" si="217"/>
        <v/>
      </c>
      <c r="DT22" s="58" t="str">
        <f t="shared" si="218"/>
        <v/>
      </c>
      <c r="DU22" s="58" t="str">
        <f t="shared" si="219"/>
        <v/>
      </c>
      <c r="DV22" s="58" t="str">
        <f t="shared" si="220"/>
        <v/>
      </c>
      <c r="DW22" s="58" t="str">
        <f t="shared" si="221"/>
        <v/>
      </c>
      <c r="DX22" s="58" t="str">
        <f t="shared" si="222"/>
        <v/>
      </c>
      <c r="DY22" s="58" t="str">
        <f t="shared" si="223"/>
        <v/>
      </c>
      <c r="DZ22" s="58" t="str">
        <f t="shared" si="224"/>
        <v/>
      </c>
      <c r="EA22" s="58" t="str">
        <f t="shared" si="225"/>
        <v/>
      </c>
      <c r="EB22" s="58" t="str">
        <f t="shared" si="226"/>
        <v/>
      </c>
      <c r="EC22" s="58" t="str">
        <f t="shared" si="227"/>
        <v/>
      </c>
      <c r="ED22" s="58" t="str">
        <f t="shared" si="228"/>
        <v/>
      </c>
      <c r="EE22" s="58" t="str">
        <f t="shared" si="229"/>
        <v/>
      </c>
      <c r="EF22" s="58" t="str">
        <f t="shared" si="230"/>
        <v/>
      </c>
      <c r="EG22" s="58" t="str">
        <f t="shared" si="231"/>
        <v/>
      </c>
      <c r="EH22" s="58" t="str">
        <f t="shared" si="232"/>
        <v/>
      </c>
      <c r="EI22" s="58" t="str">
        <f t="shared" si="233"/>
        <v/>
      </c>
      <c r="EJ22" s="58" t="str">
        <f t="shared" si="234"/>
        <v/>
      </c>
      <c r="EK22" s="58" t="str">
        <f t="shared" si="235"/>
        <v/>
      </c>
      <c r="EL22" s="58" t="str">
        <f t="shared" si="236"/>
        <v/>
      </c>
      <c r="EM22" s="58" t="str">
        <f t="shared" si="237"/>
        <v/>
      </c>
      <c r="EN22" s="58" t="str">
        <f t="shared" si="238"/>
        <v/>
      </c>
      <c r="EO22" s="58" t="str">
        <f t="shared" si="239"/>
        <v/>
      </c>
      <c r="EP22" s="58" t="str">
        <f t="shared" si="240"/>
        <v/>
      </c>
      <c r="EQ22" s="58" t="str">
        <f t="shared" si="241"/>
        <v/>
      </c>
      <c r="ER22" s="58" t="str">
        <f t="shared" si="242"/>
        <v/>
      </c>
      <c r="ES22" s="58" t="str">
        <f t="shared" si="243"/>
        <v/>
      </c>
      <c r="ET22" s="58" t="str">
        <f t="shared" si="244"/>
        <v/>
      </c>
      <c r="EU22" s="58" t="str">
        <f t="shared" si="245"/>
        <v/>
      </c>
      <c r="EV22" s="58" t="str">
        <f t="shared" si="246"/>
        <v/>
      </c>
      <c r="EW22" s="58" t="str">
        <f t="shared" si="247"/>
        <v/>
      </c>
      <c r="EX22" s="58" t="str">
        <f t="shared" si="248"/>
        <v/>
      </c>
      <c r="EY22" s="58" t="str">
        <f t="shared" si="249"/>
        <v/>
      </c>
      <c r="EZ22" s="58" t="str">
        <f t="shared" si="250"/>
        <v/>
      </c>
      <c r="FA22" s="58" t="str">
        <f t="shared" si="251"/>
        <v/>
      </c>
      <c r="FB22" s="58" t="str">
        <f t="shared" si="252"/>
        <v/>
      </c>
      <c r="FC22" s="58" t="str">
        <f t="shared" si="253"/>
        <v/>
      </c>
      <c r="FD22" s="58" t="str">
        <f t="shared" si="254"/>
        <v/>
      </c>
      <c r="FE22" s="58" t="str">
        <f t="shared" si="255"/>
        <v/>
      </c>
      <c r="FF22" s="58" t="str">
        <f t="shared" si="256"/>
        <v/>
      </c>
      <c r="FG22" s="58" t="str">
        <f t="shared" si="257"/>
        <v/>
      </c>
      <c r="FH22" s="58" t="str">
        <f t="shared" si="258"/>
        <v/>
      </c>
      <c r="FI22" s="58" t="str">
        <f t="shared" si="259"/>
        <v/>
      </c>
      <c r="FJ22" s="58" t="str">
        <f t="shared" si="260"/>
        <v/>
      </c>
      <c r="FK22" s="58" t="str">
        <f t="shared" si="261"/>
        <v/>
      </c>
      <c r="FL22" s="58" t="str">
        <f t="shared" si="262"/>
        <v/>
      </c>
      <c r="FM22" s="58" t="str">
        <f t="shared" si="263"/>
        <v/>
      </c>
      <c r="FN22" s="58" t="str">
        <f t="shared" si="264"/>
        <v/>
      </c>
      <c r="FO22" s="58" t="str">
        <f t="shared" si="265"/>
        <v/>
      </c>
      <c r="FP22" s="58" t="str">
        <f t="shared" si="266"/>
        <v/>
      </c>
      <c r="FQ22" s="58" t="str">
        <f t="shared" si="267"/>
        <v/>
      </c>
      <c r="FR22" s="58" t="str">
        <f t="shared" si="268"/>
        <v/>
      </c>
      <c r="FS22" s="58" t="str">
        <f t="shared" si="269"/>
        <v/>
      </c>
      <c r="FT22" s="58" t="str">
        <f t="shared" si="270"/>
        <v/>
      </c>
      <c r="FU22" s="58" t="str">
        <f t="shared" si="271"/>
        <v/>
      </c>
      <c r="FV22" s="58" t="str">
        <f t="shared" si="272"/>
        <v/>
      </c>
      <c r="FW22" s="58" t="str">
        <f t="shared" si="273"/>
        <v/>
      </c>
      <c r="FX22" s="58" t="str">
        <f t="shared" si="274"/>
        <v/>
      </c>
      <c r="FY22" s="58" t="str">
        <f t="shared" si="275"/>
        <v/>
      </c>
      <c r="FZ22" s="58" t="str">
        <f t="shared" si="276"/>
        <v/>
      </c>
      <c r="GA22" s="58" t="str">
        <f t="shared" si="277"/>
        <v/>
      </c>
      <c r="GB22" s="58" t="str">
        <f t="shared" si="278"/>
        <v/>
      </c>
      <c r="GC22" s="58" t="str">
        <f t="shared" si="279"/>
        <v/>
      </c>
      <c r="GD22" s="58" t="str">
        <f t="shared" si="280"/>
        <v/>
      </c>
      <c r="GE22" s="58" t="str">
        <f t="shared" si="281"/>
        <v/>
      </c>
      <c r="GF22" s="58" t="str">
        <f t="shared" si="282"/>
        <v/>
      </c>
      <c r="GG22" s="58" t="str">
        <f t="shared" si="283"/>
        <v/>
      </c>
      <c r="GH22" s="58" t="str">
        <f t="shared" si="284"/>
        <v/>
      </c>
      <c r="GI22" s="58" t="str">
        <f t="shared" si="285"/>
        <v/>
      </c>
      <c r="GJ22" s="58" t="str">
        <f t="shared" si="286"/>
        <v/>
      </c>
      <c r="GK22" s="58" t="str">
        <f t="shared" si="287"/>
        <v/>
      </c>
      <c r="GL22" s="58" t="str">
        <f t="shared" si="288"/>
        <v/>
      </c>
      <c r="GM22" s="58" t="str">
        <f t="shared" si="289"/>
        <v/>
      </c>
      <c r="GN22" s="58" t="str">
        <f t="shared" si="290"/>
        <v/>
      </c>
      <c r="GO22" s="58" t="str">
        <f t="shared" si="291"/>
        <v/>
      </c>
      <c r="GP22" s="58" t="str">
        <f t="shared" si="292"/>
        <v/>
      </c>
      <c r="GQ22" s="58" t="str">
        <f t="shared" si="293"/>
        <v/>
      </c>
      <c r="GR22" s="58" t="str">
        <f t="shared" si="294"/>
        <v/>
      </c>
      <c r="GS22" s="58" t="str">
        <f t="shared" si="295"/>
        <v/>
      </c>
      <c r="GT22" s="58" t="str">
        <f t="shared" si="296"/>
        <v/>
      </c>
      <c r="GU22" s="58" t="str">
        <f t="shared" si="297"/>
        <v/>
      </c>
      <c r="GV22" s="58" t="str">
        <f t="shared" si="298"/>
        <v/>
      </c>
      <c r="GW22" s="58" t="str">
        <f t="shared" si="299"/>
        <v/>
      </c>
      <c r="GX22" s="58" t="str">
        <f t="shared" si="300"/>
        <v/>
      </c>
      <c r="GY22" s="58" t="str">
        <f t="shared" si="301"/>
        <v/>
      </c>
      <c r="GZ22" s="58" t="str">
        <f t="shared" si="302"/>
        <v/>
      </c>
      <c r="HA22" s="58" t="str">
        <f t="shared" si="303"/>
        <v/>
      </c>
      <c r="HB22" s="58" t="str">
        <f t="shared" si="304"/>
        <v/>
      </c>
      <c r="HC22" s="58" t="str">
        <f t="shared" si="305"/>
        <v/>
      </c>
      <c r="HD22" s="58" t="str">
        <f t="shared" si="306"/>
        <v/>
      </c>
      <c r="HE22" s="58" t="str">
        <f t="shared" si="307"/>
        <v/>
      </c>
      <c r="HF22" s="58" t="str">
        <f t="shared" si="308"/>
        <v/>
      </c>
      <c r="HG22" s="58" t="str">
        <f t="shared" si="309"/>
        <v/>
      </c>
      <c r="HH22" s="58" t="str">
        <f t="shared" si="310"/>
        <v/>
      </c>
      <c r="HI22" s="58" t="str">
        <f t="shared" si="311"/>
        <v/>
      </c>
      <c r="HJ22" s="58" t="str">
        <f t="shared" si="312"/>
        <v/>
      </c>
      <c r="HK22" s="58" t="str">
        <f t="shared" si="313"/>
        <v/>
      </c>
      <c r="HL22" s="58" t="str">
        <f t="shared" si="314"/>
        <v/>
      </c>
      <c r="HM22" s="58" t="str">
        <f t="shared" si="315"/>
        <v/>
      </c>
      <c r="HN22" s="58" t="str">
        <f t="shared" si="316"/>
        <v/>
      </c>
      <c r="HO22" s="58" t="str">
        <f t="shared" si="317"/>
        <v/>
      </c>
      <c r="HP22" s="58" t="str">
        <f t="shared" si="318"/>
        <v/>
      </c>
      <c r="HQ22" s="58" t="str">
        <f t="shared" si="319"/>
        <v/>
      </c>
      <c r="HR22" s="58" t="str">
        <f t="shared" si="320"/>
        <v/>
      </c>
      <c r="HS22" s="58" t="str">
        <f t="shared" si="321"/>
        <v/>
      </c>
      <c r="HT22" s="58" t="str">
        <f t="shared" si="322"/>
        <v/>
      </c>
      <c r="HU22" s="58" t="str">
        <f t="shared" si="323"/>
        <v/>
      </c>
      <c r="HV22" s="58" t="str">
        <f t="shared" si="324"/>
        <v/>
      </c>
      <c r="HW22" s="58" t="str">
        <f t="shared" si="325"/>
        <v/>
      </c>
      <c r="HX22" s="58" t="str">
        <f t="shared" si="326"/>
        <v/>
      </c>
      <c r="HY22" s="58" t="str">
        <f t="shared" si="327"/>
        <v/>
      </c>
      <c r="HZ22" s="58" t="str">
        <f t="shared" si="328"/>
        <v/>
      </c>
      <c r="IA22" s="58" t="str">
        <f t="shared" si="329"/>
        <v/>
      </c>
      <c r="IB22" s="58" t="str">
        <f t="shared" si="330"/>
        <v/>
      </c>
      <c r="IC22" s="58" t="str">
        <f t="shared" si="331"/>
        <v/>
      </c>
      <c r="ID22" s="58" t="str">
        <f t="shared" si="332"/>
        <v/>
      </c>
      <c r="IE22" s="58" t="str">
        <f t="shared" si="333"/>
        <v/>
      </c>
      <c r="IF22" s="58" t="str">
        <f t="shared" si="334"/>
        <v/>
      </c>
      <c r="IG22" s="58" t="str">
        <f t="shared" si="335"/>
        <v/>
      </c>
      <c r="IH22" s="58" t="str">
        <f t="shared" si="336"/>
        <v/>
      </c>
      <c r="II22" s="58" t="str">
        <f t="shared" si="337"/>
        <v/>
      </c>
      <c r="IJ22" s="58" t="str">
        <f t="shared" si="338"/>
        <v/>
      </c>
      <c r="IK22" s="58" t="str">
        <f t="shared" si="339"/>
        <v/>
      </c>
      <c r="IL22" s="58" t="str">
        <f t="shared" si="340"/>
        <v/>
      </c>
      <c r="IM22" s="58" t="str">
        <f t="shared" si="341"/>
        <v/>
      </c>
      <c r="IN22" s="58" t="str">
        <f t="shared" si="342"/>
        <v/>
      </c>
      <c r="IO22" s="58" t="str">
        <f t="shared" si="343"/>
        <v/>
      </c>
      <c r="IP22" s="58" t="str">
        <f t="shared" si="344"/>
        <v/>
      </c>
      <c r="IQ22" s="58" t="str">
        <f t="shared" si="345"/>
        <v/>
      </c>
      <c r="IR22" s="58" t="str">
        <f t="shared" si="346"/>
        <v/>
      </c>
      <c r="IS22" s="58" t="str">
        <f t="shared" si="347"/>
        <v/>
      </c>
      <c r="IT22" s="58" t="str">
        <f t="shared" si="348"/>
        <v/>
      </c>
      <c r="IU22" s="58" t="str">
        <f t="shared" si="349"/>
        <v/>
      </c>
      <c r="IV22" s="58" t="str">
        <f t="shared" si="350"/>
        <v/>
      </c>
      <c r="IW22" s="58" t="str">
        <f t="shared" si="351"/>
        <v/>
      </c>
      <c r="IX22" s="58" t="str">
        <f t="shared" si="352"/>
        <v/>
      </c>
      <c r="IY22" s="58" t="str">
        <f t="shared" si="353"/>
        <v/>
      </c>
      <c r="IZ22" s="58" t="str">
        <f t="shared" si="354"/>
        <v/>
      </c>
      <c r="JA22" s="58" t="str">
        <f t="shared" si="355"/>
        <v/>
      </c>
      <c r="JB22" s="58" t="str">
        <f t="shared" si="356"/>
        <v/>
      </c>
      <c r="JC22" s="58" t="str">
        <f t="shared" si="357"/>
        <v/>
      </c>
      <c r="JD22" s="58" t="str">
        <f t="shared" si="358"/>
        <v/>
      </c>
      <c r="JE22" s="58" t="str">
        <f t="shared" si="359"/>
        <v/>
      </c>
      <c r="JF22" s="58" t="str">
        <f t="shared" si="360"/>
        <v/>
      </c>
      <c r="JG22" s="58" t="str">
        <f t="shared" si="361"/>
        <v/>
      </c>
      <c r="JH22" s="58" t="str">
        <f t="shared" si="362"/>
        <v/>
      </c>
      <c r="JI22" s="58" t="str">
        <f t="shared" si="363"/>
        <v/>
      </c>
      <c r="JJ22" s="58" t="str">
        <f t="shared" si="364"/>
        <v/>
      </c>
      <c r="JK22" s="58" t="str">
        <f t="shared" si="365"/>
        <v/>
      </c>
      <c r="JL22" s="58" t="str">
        <f t="shared" si="366"/>
        <v/>
      </c>
      <c r="JM22" s="58" t="str">
        <f t="shared" si="367"/>
        <v/>
      </c>
      <c r="JN22" s="58" t="str">
        <f t="shared" si="368"/>
        <v/>
      </c>
      <c r="JO22" s="58" t="str">
        <f t="shared" si="369"/>
        <v/>
      </c>
      <c r="JP22" s="58" t="str">
        <f t="shared" si="370"/>
        <v/>
      </c>
      <c r="JQ22" s="58" t="str">
        <f t="shared" si="371"/>
        <v/>
      </c>
      <c r="JR22" s="58" t="str">
        <f t="shared" si="372"/>
        <v/>
      </c>
      <c r="JS22" s="58" t="str">
        <f t="shared" si="373"/>
        <v/>
      </c>
      <c r="JT22" s="58" t="str">
        <f t="shared" si="374"/>
        <v/>
      </c>
      <c r="JU22" s="58" t="str">
        <f t="shared" si="375"/>
        <v/>
      </c>
      <c r="JV22" s="58" t="str">
        <f t="shared" si="376"/>
        <v/>
      </c>
      <c r="JW22" s="58" t="str">
        <f t="shared" si="377"/>
        <v/>
      </c>
      <c r="JX22" s="58" t="str">
        <f t="shared" si="378"/>
        <v/>
      </c>
      <c r="JY22" s="58" t="str">
        <f t="shared" si="379"/>
        <v/>
      </c>
      <c r="JZ22" s="58" t="str">
        <f t="shared" si="380"/>
        <v/>
      </c>
      <c r="KA22" s="58" t="str">
        <f t="shared" si="381"/>
        <v/>
      </c>
      <c r="KB22" s="58" t="str">
        <f t="shared" si="382"/>
        <v/>
      </c>
      <c r="KC22" s="58" t="str">
        <f t="shared" si="383"/>
        <v/>
      </c>
      <c r="KD22" s="58" t="str">
        <f t="shared" si="384"/>
        <v/>
      </c>
      <c r="KE22" s="58" t="str">
        <f t="shared" si="385"/>
        <v/>
      </c>
      <c r="KF22" s="58" t="str">
        <f t="shared" si="386"/>
        <v/>
      </c>
      <c r="KG22" s="58" t="str">
        <f t="shared" si="387"/>
        <v/>
      </c>
      <c r="KH22" s="58" t="str">
        <f t="shared" si="388"/>
        <v/>
      </c>
      <c r="KI22" s="58" t="str">
        <f t="shared" si="389"/>
        <v/>
      </c>
      <c r="KJ22" s="58" t="str">
        <f t="shared" si="390"/>
        <v/>
      </c>
      <c r="KK22" s="58" t="str">
        <f t="shared" si="391"/>
        <v/>
      </c>
      <c r="KL22" s="58" t="str">
        <f t="shared" si="392"/>
        <v/>
      </c>
      <c r="KM22" s="58" t="str">
        <f t="shared" si="393"/>
        <v/>
      </c>
      <c r="KN22" s="58" t="str">
        <f t="shared" si="394"/>
        <v/>
      </c>
      <c r="KO22" s="58" t="str">
        <f t="shared" si="395"/>
        <v/>
      </c>
      <c r="KP22" s="58" t="str">
        <f t="shared" si="396"/>
        <v/>
      </c>
      <c r="KQ22" s="58" t="str">
        <f t="shared" si="397"/>
        <v/>
      </c>
      <c r="KR22" s="58" t="str">
        <f t="shared" si="398"/>
        <v/>
      </c>
      <c r="KS22" s="58" t="str">
        <f t="shared" si="399"/>
        <v/>
      </c>
      <c r="KT22" s="58" t="str">
        <f t="shared" si="400"/>
        <v/>
      </c>
      <c r="KU22" s="58" t="str">
        <f t="shared" si="401"/>
        <v/>
      </c>
      <c r="KV22" s="58" t="str">
        <f t="shared" si="402"/>
        <v/>
      </c>
      <c r="KW22" s="58" t="str">
        <f t="shared" si="403"/>
        <v/>
      </c>
      <c r="KX22" s="58" t="str">
        <f t="shared" si="404"/>
        <v/>
      </c>
    </row>
    <row r="23" spans="7:310" x14ac:dyDescent="0.55000000000000004">
      <c r="G23" s="46">
        <f t="shared" ca="1" si="105"/>
        <v>851.80597192223195</v>
      </c>
      <c r="H23" s="47" t="s">
        <v>3</v>
      </c>
      <c r="I23" s="56" t="s">
        <v>49</v>
      </c>
      <c r="J23" s="8"/>
      <c r="K23" s="57" t="str">
        <f t="shared" si="104"/>
        <v>LL$$$</v>
      </c>
      <c r="L23" s="57" t="str">
        <f t="shared" si="106"/>
        <v/>
      </c>
      <c r="M23" s="57" t="str">
        <f t="shared" si="107"/>
        <v/>
      </c>
      <c r="N23" s="57" t="str">
        <f t="shared" si="108"/>
        <v/>
      </c>
      <c r="O23" s="57" t="str">
        <f t="shared" si="109"/>
        <v/>
      </c>
      <c r="P23" s="57" t="str">
        <f t="shared" si="110"/>
        <v/>
      </c>
      <c r="Q23" s="57" t="str">
        <f t="shared" si="111"/>
        <v/>
      </c>
      <c r="R23" s="57" t="str">
        <f t="shared" si="112"/>
        <v/>
      </c>
      <c r="S23" s="57" t="str">
        <f t="shared" si="113"/>
        <v/>
      </c>
      <c r="T23" s="57" t="str">
        <f t="shared" si="114"/>
        <v/>
      </c>
      <c r="U23" s="57" t="str">
        <f t="shared" si="115"/>
        <v/>
      </c>
      <c r="V23" s="57" t="str">
        <f t="shared" si="116"/>
        <v/>
      </c>
      <c r="W23" s="57" t="str">
        <f t="shared" si="117"/>
        <v/>
      </c>
      <c r="X23" s="57" t="str">
        <f t="shared" si="118"/>
        <v/>
      </c>
      <c r="Y23" s="57" t="str">
        <f t="shared" si="119"/>
        <v/>
      </c>
      <c r="Z23" s="57" t="str">
        <f t="shared" si="120"/>
        <v/>
      </c>
      <c r="AA23" s="57" t="str">
        <f t="shared" si="121"/>
        <v/>
      </c>
      <c r="AB23" s="57" t="str">
        <f t="shared" si="122"/>
        <v/>
      </c>
      <c r="AC23" s="57" t="str">
        <f t="shared" si="123"/>
        <v/>
      </c>
      <c r="AD23" s="57" t="str">
        <f t="shared" si="124"/>
        <v/>
      </c>
      <c r="AE23" s="58" t="str">
        <f t="shared" si="125"/>
        <v/>
      </c>
      <c r="AF23" s="58" t="str">
        <f t="shared" si="126"/>
        <v/>
      </c>
      <c r="AG23" s="58" t="str">
        <f t="shared" si="127"/>
        <v/>
      </c>
      <c r="AH23" s="58" t="str">
        <f t="shared" si="128"/>
        <v/>
      </c>
      <c r="AI23" s="58" t="str">
        <f t="shared" si="129"/>
        <v/>
      </c>
      <c r="AJ23" s="58" t="str">
        <f t="shared" si="130"/>
        <v/>
      </c>
      <c r="AK23" s="58" t="str">
        <f t="shared" si="131"/>
        <v/>
      </c>
      <c r="AL23" s="58" t="str">
        <f t="shared" si="132"/>
        <v/>
      </c>
      <c r="AM23" s="58" t="str">
        <f t="shared" si="133"/>
        <v/>
      </c>
      <c r="AN23" s="58" t="str">
        <f t="shared" si="134"/>
        <v/>
      </c>
      <c r="AO23" s="58" t="str">
        <f t="shared" si="135"/>
        <v/>
      </c>
      <c r="AP23" s="58" t="str">
        <f t="shared" si="136"/>
        <v/>
      </c>
      <c r="AQ23" s="58" t="str">
        <f t="shared" si="137"/>
        <v/>
      </c>
      <c r="AR23" s="58" t="str">
        <f t="shared" si="138"/>
        <v>LL$$$</v>
      </c>
      <c r="AS23" s="58" t="str">
        <f t="shared" si="139"/>
        <v/>
      </c>
      <c r="AT23" s="58" t="str">
        <f t="shared" si="140"/>
        <v/>
      </c>
      <c r="AU23" s="58" t="str">
        <f t="shared" si="141"/>
        <v/>
      </c>
      <c r="AV23" s="58" t="str">
        <f t="shared" si="142"/>
        <v/>
      </c>
      <c r="AW23" s="58" t="str">
        <f t="shared" si="143"/>
        <v/>
      </c>
      <c r="AX23" s="58" t="str">
        <f t="shared" si="144"/>
        <v/>
      </c>
      <c r="AY23" s="58" t="str">
        <f t="shared" si="145"/>
        <v/>
      </c>
      <c r="AZ23" s="58" t="str">
        <f t="shared" si="146"/>
        <v/>
      </c>
      <c r="BA23" s="58" t="str">
        <f t="shared" si="147"/>
        <v/>
      </c>
      <c r="BB23" s="58" t="str">
        <f t="shared" si="148"/>
        <v>LL$$$</v>
      </c>
      <c r="BC23" s="58" t="str">
        <f t="shared" si="149"/>
        <v/>
      </c>
      <c r="BD23" s="58" t="str">
        <f t="shared" si="150"/>
        <v/>
      </c>
      <c r="BE23" s="58" t="str">
        <f t="shared" si="151"/>
        <v/>
      </c>
      <c r="BF23" s="58" t="str">
        <f t="shared" si="152"/>
        <v/>
      </c>
      <c r="BG23" s="58" t="str">
        <f t="shared" si="153"/>
        <v/>
      </c>
      <c r="BH23" s="58" t="str">
        <f t="shared" si="154"/>
        <v/>
      </c>
      <c r="BI23" s="58" t="str">
        <f t="shared" si="155"/>
        <v/>
      </c>
      <c r="BJ23" s="58" t="str">
        <f t="shared" si="156"/>
        <v>LL$$$</v>
      </c>
      <c r="BK23" s="58" t="str">
        <f t="shared" si="157"/>
        <v/>
      </c>
      <c r="BL23" s="58" t="str">
        <f t="shared" si="158"/>
        <v/>
      </c>
      <c r="BM23" s="58" t="str">
        <f t="shared" si="159"/>
        <v/>
      </c>
      <c r="BN23" s="58" t="str">
        <f t="shared" si="160"/>
        <v/>
      </c>
      <c r="BO23" s="58" t="str">
        <f t="shared" si="161"/>
        <v/>
      </c>
      <c r="BP23" s="58" t="str">
        <f t="shared" si="162"/>
        <v/>
      </c>
      <c r="BQ23" s="58" t="str">
        <f t="shared" si="163"/>
        <v/>
      </c>
      <c r="BR23" s="58" t="str">
        <f t="shared" si="164"/>
        <v/>
      </c>
      <c r="BS23" s="58" t="str">
        <f t="shared" si="165"/>
        <v>LL$$$</v>
      </c>
      <c r="BT23" s="58" t="str">
        <f t="shared" si="166"/>
        <v/>
      </c>
      <c r="BU23" s="58" t="str">
        <f t="shared" si="167"/>
        <v/>
      </c>
      <c r="BV23" s="58" t="str">
        <f t="shared" si="168"/>
        <v/>
      </c>
      <c r="BW23" s="58" t="str">
        <f t="shared" si="169"/>
        <v/>
      </c>
      <c r="BX23" s="58" t="str">
        <f t="shared" si="170"/>
        <v/>
      </c>
      <c r="BY23" s="58" t="str">
        <f t="shared" si="171"/>
        <v/>
      </c>
      <c r="BZ23" s="58" t="str">
        <f t="shared" si="172"/>
        <v/>
      </c>
      <c r="CA23" s="58" t="str">
        <f t="shared" si="173"/>
        <v/>
      </c>
      <c r="CB23" s="58" t="str">
        <f t="shared" si="174"/>
        <v/>
      </c>
      <c r="CC23" s="58" t="str">
        <f t="shared" si="175"/>
        <v/>
      </c>
      <c r="CD23" s="58" t="str">
        <f t="shared" si="176"/>
        <v/>
      </c>
      <c r="CE23" s="58" t="str">
        <f t="shared" si="177"/>
        <v/>
      </c>
      <c r="CF23" s="58" t="str">
        <f t="shared" si="178"/>
        <v/>
      </c>
      <c r="CG23" s="58" t="str">
        <f t="shared" si="179"/>
        <v/>
      </c>
      <c r="CH23" s="58" t="str">
        <f t="shared" si="180"/>
        <v/>
      </c>
      <c r="CI23" s="58" t="str">
        <f t="shared" si="181"/>
        <v/>
      </c>
      <c r="CJ23" s="58" t="str">
        <f t="shared" si="182"/>
        <v/>
      </c>
      <c r="CK23" s="58" t="str">
        <f t="shared" si="183"/>
        <v/>
      </c>
      <c r="CL23" s="58" t="str">
        <f t="shared" si="184"/>
        <v/>
      </c>
      <c r="CM23" s="58" t="str">
        <f t="shared" si="185"/>
        <v/>
      </c>
      <c r="CN23" s="58" t="str">
        <f t="shared" si="186"/>
        <v/>
      </c>
      <c r="CO23" s="58" t="str">
        <f t="shared" si="187"/>
        <v>LL$$$</v>
      </c>
      <c r="CP23" s="58" t="str">
        <f t="shared" si="188"/>
        <v/>
      </c>
      <c r="CQ23" s="58" t="str">
        <f t="shared" si="189"/>
        <v/>
      </c>
      <c r="CR23" s="58" t="str">
        <f t="shared" si="190"/>
        <v/>
      </c>
      <c r="CS23" s="58" t="str">
        <f t="shared" si="191"/>
        <v/>
      </c>
      <c r="CT23" s="58" t="str">
        <f t="shared" si="192"/>
        <v/>
      </c>
      <c r="CU23" s="58" t="str">
        <f t="shared" si="193"/>
        <v/>
      </c>
      <c r="CV23" s="58" t="str">
        <f t="shared" si="194"/>
        <v/>
      </c>
      <c r="CW23" s="58" t="str">
        <f t="shared" si="195"/>
        <v/>
      </c>
      <c r="CX23" s="58" t="str">
        <f t="shared" si="196"/>
        <v/>
      </c>
      <c r="CY23" s="58" t="str">
        <f t="shared" si="197"/>
        <v/>
      </c>
      <c r="CZ23" s="58" t="str">
        <f t="shared" si="198"/>
        <v/>
      </c>
      <c r="DA23" s="58" t="str">
        <f t="shared" si="199"/>
        <v/>
      </c>
      <c r="DB23" s="58" t="str">
        <f t="shared" si="200"/>
        <v/>
      </c>
      <c r="DC23" s="58" t="str">
        <f t="shared" si="201"/>
        <v/>
      </c>
      <c r="DD23" s="58" t="str">
        <f t="shared" si="202"/>
        <v/>
      </c>
      <c r="DE23" s="58" t="str">
        <f t="shared" si="203"/>
        <v/>
      </c>
      <c r="DF23" s="58" t="str">
        <f t="shared" si="204"/>
        <v/>
      </c>
      <c r="DG23" s="58" t="str">
        <f t="shared" si="205"/>
        <v/>
      </c>
      <c r="DH23" s="58" t="str">
        <f t="shared" si="206"/>
        <v/>
      </c>
      <c r="DI23" s="58" t="str">
        <f t="shared" si="207"/>
        <v/>
      </c>
      <c r="DJ23" s="58" t="str">
        <f t="shared" si="208"/>
        <v/>
      </c>
      <c r="DK23" s="58" t="str">
        <f t="shared" si="209"/>
        <v/>
      </c>
      <c r="DL23" s="58" t="str">
        <f t="shared" si="210"/>
        <v/>
      </c>
      <c r="DM23" s="58" t="str">
        <f t="shared" si="211"/>
        <v/>
      </c>
      <c r="DN23" s="58" t="str">
        <f t="shared" si="212"/>
        <v/>
      </c>
      <c r="DO23" s="58" t="str">
        <f t="shared" si="213"/>
        <v/>
      </c>
      <c r="DP23" s="58" t="str">
        <f t="shared" si="214"/>
        <v/>
      </c>
      <c r="DQ23" s="58" t="str">
        <f t="shared" si="215"/>
        <v/>
      </c>
      <c r="DR23" s="58" t="str">
        <f t="shared" si="216"/>
        <v/>
      </c>
      <c r="DS23" s="58" t="str">
        <f t="shared" si="217"/>
        <v/>
      </c>
      <c r="DT23" s="58" t="str">
        <f t="shared" si="218"/>
        <v/>
      </c>
      <c r="DU23" s="58" t="str">
        <f t="shared" si="219"/>
        <v/>
      </c>
      <c r="DV23" s="58" t="str">
        <f t="shared" si="220"/>
        <v/>
      </c>
      <c r="DW23" s="58" t="str">
        <f t="shared" si="221"/>
        <v/>
      </c>
      <c r="DX23" s="58" t="str">
        <f t="shared" si="222"/>
        <v/>
      </c>
      <c r="DY23" s="58" t="str">
        <f t="shared" si="223"/>
        <v/>
      </c>
      <c r="DZ23" s="58" t="str">
        <f t="shared" si="224"/>
        <v/>
      </c>
      <c r="EA23" s="58" t="str">
        <f t="shared" si="225"/>
        <v/>
      </c>
      <c r="EB23" s="58" t="str">
        <f t="shared" si="226"/>
        <v/>
      </c>
      <c r="EC23" s="58" t="str">
        <f t="shared" si="227"/>
        <v/>
      </c>
      <c r="ED23" s="58" t="str">
        <f t="shared" si="228"/>
        <v/>
      </c>
      <c r="EE23" s="58" t="str">
        <f t="shared" si="229"/>
        <v/>
      </c>
      <c r="EF23" s="58" t="str">
        <f t="shared" si="230"/>
        <v/>
      </c>
      <c r="EG23" s="58" t="str">
        <f t="shared" si="231"/>
        <v/>
      </c>
      <c r="EH23" s="58" t="str">
        <f t="shared" si="232"/>
        <v/>
      </c>
      <c r="EI23" s="58" t="str">
        <f t="shared" si="233"/>
        <v/>
      </c>
      <c r="EJ23" s="58" t="str">
        <f t="shared" si="234"/>
        <v/>
      </c>
      <c r="EK23" s="58" t="str">
        <f t="shared" si="235"/>
        <v/>
      </c>
      <c r="EL23" s="58" t="str">
        <f t="shared" si="236"/>
        <v/>
      </c>
      <c r="EM23" s="58" t="str">
        <f t="shared" si="237"/>
        <v/>
      </c>
      <c r="EN23" s="58" t="str">
        <f t="shared" si="238"/>
        <v/>
      </c>
      <c r="EO23" s="58" t="str">
        <f t="shared" si="239"/>
        <v/>
      </c>
      <c r="EP23" s="58" t="str">
        <f t="shared" si="240"/>
        <v/>
      </c>
      <c r="EQ23" s="58" t="str">
        <f t="shared" si="241"/>
        <v/>
      </c>
      <c r="ER23" s="58" t="str">
        <f t="shared" si="242"/>
        <v/>
      </c>
      <c r="ES23" s="58" t="str">
        <f t="shared" si="243"/>
        <v/>
      </c>
      <c r="ET23" s="58" t="str">
        <f t="shared" si="244"/>
        <v/>
      </c>
      <c r="EU23" s="58" t="str">
        <f t="shared" si="245"/>
        <v/>
      </c>
      <c r="EV23" s="58" t="str">
        <f t="shared" si="246"/>
        <v/>
      </c>
      <c r="EW23" s="58" t="str">
        <f t="shared" si="247"/>
        <v/>
      </c>
      <c r="EX23" s="58" t="str">
        <f t="shared" si="248"/>
        <v/>
      </c>
      <c r="EY23" s="58" t="str">
        <f t="shared" si="249"/>
        <v/>
      </c>
      <c r="EZ23" s="58" t="str">
        <f t="shared" si="250"/>
        <v/>
      </c>
      <c r="FA23" s="58" t="str">
        <f t="shared" si="251"/>
        <v/>
      </c>
      <c r="FB23" s="58" t="str">
        <f t="shared" si="252"/>
        <v/>
      </c>
      <c r="FC23" s="58" t="str">
        <f t="shared" si="253"/>
        <v/>
      </c>
      <c r="FD23" s="58" t="str">
        <f t="shared" si="254"/>
        <v/>
      </c>
      <c r="FE23" s="58" t="str">
        <f t="shared" si="255"/>
        <v/>
      </c>
      <c r="FF23" s="58" t="str">
        <f t="shared" si="256"/>
        <v/>
      </c>
      <c r="FG23" s="58" t="str">
        <f t="shared" si="257"/>
        <v/>
      </c>
      <c r="FH23" s="58" t="str">
        <f t="shared" si="258"/>
        <v/>
      </c>
      <c r="FI23" s="58" t="str">
        <f t="shared" si="259"/>
        <v/>
      </c>
      <c r="FJ23" s="58" t="str">
        <f t="shared" si="260"/>
        <v/>
      </c>
      <c r="FK23" s="58" t="str">
        <f t="shared" si="261"/>
        <v/>
      </c>
      <c r="FL23" s="58" t="str">
        <f t="shared" si="262"/>
        <v/>
      </c>
      <c r="FM23" s="58" t="str">
        <f t="shared" si="263"/>
        <v/>
      </c>
      <c r="FN23" s="58" t="str">
        <f t="shared" si="264"/>
        <v/>
      </c>
      <c r="FO23" s="58" t="str">
        <f t="shared" si="265"/>
        <v/>
      </c>
      <c r="FP23" s="58" t="str">
        <f t="shared" si="266"/>
        <v/>
      </c>
      <c r="FQ23" s="58" t="str">
        <f t="shared" si="267"/>
        <v/>
      </c>
      <c r="FR23" s="58" t="str">
        <f t="shared" si="268"/>
        <v/>
      </c>
      <c r="FS23" s="58" t="str">
        <f t="shared" si="269"/>
        <v/>
      </c>
      <c r="FT23" s="58" t="str">
        <f t="shared" si="270"/>
        <v/>
      </c>
      <c r="FU23" s="58" t="str">
        <f t="shared" si="271"/>
        <v/>
      </c>
      <c r="FV23" s="58" t="str">
        <f t="shared" si="272"/>
        <v/>
      </c>
      <c r="FW23" s="58" t="str">
        <f t="shared" si="273"/>
        <v/>
      </c>
      <c r="FX23" s="58" t="str">
        <f t="shared" si="274"/>
        <v/>
      </c>
      <c r="FY23" s="58" t="str">
        <f t="shared" si="275"/>
        <v/>
      </c>
      <c r="FZ23" s="58" t="str">
        <f t="shared" si="276"/>
        <v/>
      </c>
      <c r="GA23" s="58" t="str">
        <f t="shared" si="277"/>
        <v/>
      </c>
      <c r="GB23" s="58" t="str">
        <f t="shared" si="278"/>
        <v/>
      </c>
      <c r="GC23" s="58" t="str">
        <f t="shared" si="279"/>
        <v/>
      </c>
      <c r="GD23" s="58" t="str">
        <f t="shared" si="280"/>
        <v/>
      </c>
      <c r="GE23" s="58" t="str">
        <f t="shared" si="281"/>
        <v/>
      </c>
      <c r="GF23" s="58" t="str">
        <f t="shared" si="282"/>
        <v/>
      </c>
      <c r="GG23" s="58" t="str">
        <f t="shared" si="283"/>
        <v/>
      </c>
      <c r="GH23" s="58" t="str">
        <f t="shared" si="284"/>
        <v/>
      </c>
      <c r="GI23" s="58" t="str">
        <f t="shared" si="285"/>
        <v/>
      </c>
      <c r="GJ23" s="58" t="str">
        <f t="shared" si="286"/>
        <v/>
      </c>
      <c r="GK23" s="58" t="str">
        <f t="shared" si="287"/>
        <v/>
      </c>
      <c r="GL23" s="58" t="str">
        <f t="shared" si="288"/>
        <v/>
      </c>
      <c r="GM23" s="58" t="str">
        <f t="shared" si="289"/>
        <v/>
      </c>
      <c r="GN23" s="58" t="str">
        <f t="shared" si="290"/>
        <v/>
      </c>
      <c r="GO23" s="58" t="str">
        <f t="shared" si="291"/>
        <v/>
      </c>
      <c r="GP23" s="58" t="str">
        <f t="shared" si="292"/>
        <v/>
      </c>
      <c r="GQ23" s="58" t="str">
        <f t="shared" si="293"/>
        <v/>
      </c>
      <c r="GR23" s="58" t="str">
        <f t="shared" si="294"/>
        <v/>
      </c>
      <c r="GS23" s="58" t="str">
        <f t="shared" si="295"/>
        <v/>
      </c>
      <c r="GT23" s="58" t="str">
        <f t="shared" si="296"/>
        <v/>
      </c>
      <c r="GU23" s="58" t="str">
        <f t="shared" si="297"/>
        <v/>
      </c>
      <c r="GV23" s="58" t="str">
        <f t="shared" si="298"/>
        <v/>
      </c>
      <c r="GW23" s="58" t="str">
        <f t="shared" si="299"/>
        <v/>
      </c>
      <c r="GX23" s="58" t="str">
        <f t="shared" si="300"/>
        <v/>
      </c>
      <c r="GY23" s="58" t="str">
        <f t="shared" si="301"/>
        <v/>
      </c>
      <c r="GZ23" s="58" t="str">
        <f t="shared" si="302"/>
        <v/>
      </c>
      <c r="HA23" s="58" t="str">
        <f t="shared" si="303"/>
        <v/>
      </c>
      <c r="HB23" s="58" t="str">
        <f t="shared" si="304"/>
        <v/>
      </c>
      <c r="HC23" s="58" t="str">
        <f t="shared" si="305"/>
        <v/>
      </c>
      <c r="HD23" s="58" t="str">
        <f t="shared" si="306"/>
        <v/>
      </c>
      <c r="HE23" s="58" t="str">
        <f t="shared" si="307"/>
        <v/>
      </c>
      <c r="HF23" s="58" t="str">
        <f t="shared" si="308"/>
        <v/>
      </c>
      <c r="HG23" s="58" t="str">
        <f t="shared" si="309"/>
        <v/>
      </c>
      <c r="HH23" s="58" t="str">
        <f t="shared" si="310"/>
        <v/>
      </c>
      <c r="HI23" s="58" t="str">
        <f t="shared" si="311"/>
        <v/>
      </c>
      <c r="HJ23" s="58" t="str">
        <f t="shared" si="312"/>
        <v/>
      </c>
      <c r="HK23" s="58" t="str">
        <f t="shared" si="313"/>
        <v/>
      </c>
      <c r="HL23" s="58" t="str">
        <f t="shared" si="314"/>
        <v/>
      </c>
      <c r="HM23" s="58" t="str">
        <f t="shared" si="315"/>
        <v/>
      </c>
      <c r="HN23" s="58" t="str">
        <f t="shared" si="316"/>
        <v/>
      </c>
      <c r="HO23" s="58" t="str">
        <f t="shared" si="317"/>
        <v/>
      </c>
      <c r="HP23" s="58" t="str">
        <f t="shared" si="318"/>
        <v/>
      </c>
      <c r="HQ23" s="58" t="str">
        <f t="shared" si="319"/>
        <v/>
      </c>
      <c r="HR23" s="58" t="str">
        <f t="shared" si="320"/>
        <v/>
      </c>
      <c r="HS23" s="58" t="str">
        <f t="shared" si="321"/>
        <v/>
      </c>
      <c r="HT23" s="58" t="str">
        <f t="shared" si="322"/>
        <v/>
      </c>
      <c r="HU23" s="58" t="str">
        <f t="shared" si="323"/>
        <v/>
      </c>
      <c r="HV23" s="58" t="str">
        <f t="shared" si="324"/>
        <v/>
      </c>
      <c r="HW23" s="58" t="str">
        <f t="shared" si="325"/>
        <v/>
      </c>
      <c r="HX23" s="58" t="str">
        <f t="shared" si="326"/>
        <v/>
      </c>
      <c r="HY23" s="58" t="str">
        <f t="shared" si="327"/>
        <v/>
      </c>
      <c r="HZ23" s="58" t="str">
        <f t="shared" si="328"/>
        <v/>
      </c>
      <c r="IA23" s="58" t="str">
        <f t="shared" si="329"/>
        <v/>
      </c>
      <c r="IB23" s="58" t="str">
        <f t="shared" si="330"/>
        <v/>
      </c>
      <c r="IC23" s="58" t="str">
        <f t="shared" si="331"/>
        <v/>
      </c>
      <c r="ID23" s="58" t="str">
        <f t="shared" si="332"/>
        <v/>
      </c>
      <c r="IE23" s="58" t="str">
        <f t="shared" si="333"/>
        <v/>
      </c>
      <c r="IF23" s="58" t="str">
        <f t="shared" si="334"/>
        <v/>
      </c>
      <c r="IG23" s="58" t="str">
        <f t="shared" si="335"/>
        <v/>
      </c>
      <c r="IH23" s="58" t="str">
        <f t="shared" si="336"/>
        <v/>
      </c>
      <c r="II23" s="58" t="str">
        <f t="shared" si="337"/>
        <v/>
      </c>
      <c r="IJ23" s="58" t="str">
        <f t="shared" si="338"/>
        <v/>
      </c>
      <c r="IK23" s="58" t="str">
        <f t="shared" si="339"/>
        <v/>
      </c>
      <c r="IL23" s="58" t="str">
        <f t="shared" si="340"/>
        <v/>
      </c>
      <c r="IM23" s="58" t="str">
        <f t="shared" si="341"/>
        <v/>
      </c>
      <c r="IN23" s="58" t="str">
        <f t="shared" si="342"/>
        <v/>
      </c>
      <c r="IO23" s="58" t="str">
        <f t="shared" si="343"/>
        <v/>
      </c>
      <c r="IP23" s="58" t="str">
        <f t="shared" si="344"/>
        <v/>
      </c>
      <c r="IQ23" s="58" t="str">
        <f t="shared" si="345"/>
        <v/>
      </c>
      <c r="IR23" s="58" t="str">
        <f t="shared" si="346"/>
        <v/>
      </c>
      <c r="IS23" s="58" t="str">
        <f t="shared" si="347"/>
        <v/>
      </c>
      <c r="IT23" s="58" t="str">
        <f t="shared" si="348"/>
        <v/>
      </c>
      <c r="IU23" s="58" t="str">
        <f t="shared" si="349"/>
        <v/>
      </c>
      <c r="IV23" s="58" t="str">
        <f t="shared" si="350"/>
        <v/>
      </c>
      <c r="IW23" s="58" t="str">
        <f t="shared" si="351"/>
        <v/>
      </c>
      <c r="IX23" s="58" t="str">
        <f t="shared" si="352"/>
        <v/>
      </c>
      <c r="IY23" s="58" t="str">
        <f t="shared" si="353"/>
        <v/>
      </c>
      <c r="IZ23" s="58" t="str">
        <f t="shared" si="354"/>
        <v/>
      </c>
      <c r="JA23" s="58" t="str">
        <f t="shared" si="355"/>
        <v/>
      </c>
      <c r="JB23" s="58" t="str">
        <f t="shared" si="356"/>
        <v/>
      </c>
      <c r="JC23" s="58" t="str">
        <f t="shared" si="357"/>
        <v/>
      </c>
      <c r="JD23" s="58" t="str">
        <f t="shared" si="358"/>
        <v/>
      </c>
      <c r="JE23" s="58" t="str">
        <f t="shared" si="359"/>
        <v/>
      </c>
      <c r="JF23" s="58" t="str">
        <f t="shared" si="360"/>
        <v/>
      </c>
      <c r="JG23" s="58" t="str">
        <f t="shared" si="361"/>
        <v/>
      </c>
      <c r="JH23" s="58" t="str">
        <f t="shared" si="362"/>
        <v/>
      </c>
      <c r="JI23" s="58" t="str">
        <f t="shared" si="363"/>
        <v/>
      </c>
      <c r="JJ23" s="58" t="str">
        <f t="shared" si="364"/>
        <v/>
      </c>
      <c r="JK23" s="58" t="str">
        <f t="shared" si="365"/>
        <v/>
      </c>
      <c r="JL23" s="58" t="str">
        <f t="shared" si="366"/>
        <v/>
      </c>
      <c r="JM23" s="58" t="str">
        <f t="shared" si="367"/>
        <v/>
      </c>
      <c r="JN23" s="58" t="str">
        <f t="shared" si="368"/>
        <v/>
      </c>
      <c r="JO23" s="58" t="str">
        <f t="shared" si="369"/>
        <v/>
      </c>
      <c r="JP23" s="58" t="str">
        <f t="shared" si="370"/>
        <v/>
      </c>
      <c r="JQ23" s="58" t="str">
        <f t="shared" si="371"/>
        <v/>
      </c>
      <c r="JR23" s="58" t="str">
        <f t="shared" si="372"/>
        <v/>
      </c>
      <c r="JS23" s="58" t="str">
        <f t="shared" si="373"/>
        <v/>
      </c>
      <c r="JT23" s="58" t="str">
        <f t="shared" si="374"/>
        <v/>
      </c>
      <c r="JU23" s="58" t="str">
        <f t="shared" si="375"/>
        <v/>
      </c>
      <c r="JV23" s="58" t="str">
        <f t="shared" si="376"/>
        <v/>
      </c>
      <c r="JW23" s="58" t="str">
        <f t="shared" si="377"/>
        <v/>
      </c>
      <c r="JX23" s="58" t="str">
        <f t="shared" si="378"/>
        <v/>
      </c>
      <c r="JY23" s="58" t="str">
        <f t="shared" si="379"/>
        <v/>
      </c>
      <c r="JZ23" s="58" t="str">
        <f t="shared" si="380"/>
        <v/>
      </c>
      <c r="KA23" s="58" t="str">
        <f t="shared" si="381"/>
        <v/>
      </c>
      <c r="KB23" s="58" t="str">
        <f t="shared" si="382"/>
        <v/>
      </c>
      <c r="KC23" s="58" t="str">
        <f t="shared" si="383"/>
        <v/>
      </c>
      <c r="KD23" s="58" t="str">
        <f t="shared" si="384"/>
        <v/>
      </c>
      <c r="KE23" s="58" t="str">
        <f t="shared" si="385"/>
        <v/>
      </c>
      <c r="KF23" s="58" t="str">
        <f t="shared" si="386"/>
        <v/>
      </c>
      <c r="KG23" s="58" t="str">
        <f t="shared" si="387"/>
        <v/>
      </c>
      <c r="KH23" s="58" t="str">
        <f t="shared" si="388"/>
        <v/>
      </c>
      <c r="KI23" s="58" t="str">
        <f t="shared" si="389"/>
        <v/>
      </c>
      <c r="KJ23" s="58" t="str">
        <f t="shared" si="390"/>
        <v/>
      </c>
      <c r="KK23" s="58" t="str">
        <f t="shared" si="391"/>
        <v/>
      </c>
      <c r="KL23" s="58" t="str">
        <f t="shared" si="392"/>
        <v/>
      </c>
      <c r="KM23" s="58" t="str">
        <f t="shared" si="393"/>
        <v/>
      </c>
      <c r="KN23" s="58" t="str">
        <f t="shared" si="394"/>
        <v/>
      </c>
      <c r="KO23" s="58" t="str">
        <f t="shared" si="395"/>
        <v/>
      </c>
      <c r="KP23" s="58" t="str">
        <f t="shared" si="396"/>
        <v/>
      </c>
      <c r="KQ23" s="58" t="str">
        <f t="shared" si="397"/>
        <v/>
      </c>
      <c r="KR23" s="58" t="str">
        <f t="shared" si="398"/>
        <v/>
      </c>
      <c r="KS23" s="58" t="str">
        <f t="shared" si="399"/>
        <v/>
      </c>
      <c r="KT23" s="58" t="str">
        <f t="shared" si="400"/>
        <v/>
      </c>
      <c r="KU23" s="58" t="str">
        <f t="shared" si="401"/>
        <v/>
      </c>
      <c r="KV23" s="58" t="str">
        <f t="shared" si="402"/>
        <v/>
      </c>
      <c r="KW23" s="58" t="str">
        <f t="shared" si="403"/>
        <v/>
      </c>
      <c r="KX23" s="58" t="str">
        <f t="shared" si="404"/>
        <v/>
      </c>
    </row>
    <row r="24" spans="7:310" x14ac:dyDescent="0.55000000000000004">
      <c r="G24" s="46">
        <f t="shared" ca="1" si="105"/>
        <v>734.77848703778261</v>
      </c>
      <c r="H24" s="47" t="s">
        <v>33</v>
      </c>
      <c r="I24" s="56" t="s">
        <v>50</v>
      </c>
      <c r="K24" s="57" t="str">
        <f t="shared" si="104"/>
        <v/>
      </c>
      <c r="L24" s="57" t="str">
        <f t="shared" si="106"/>
        <v/>
      </c>
      <c r="M24" s="57" t="str">
        <f t="shared" si="107"/>
        <v/>
      </c>
      <c r="N24" s="57" t="str">
        <f t="shared" si="108"/>
        <v/>
      </c>
      <c r="O24" s="57" t="str">
        <f t="shared" si="109"/>
        <v/>
      </c>
      <c r="P24" s="57" t="str">
        <f t="shared" si="110"/>
        <v/>
      </c>
      <c r="Q24" s="57" t="str">
        <f t="shared" si="111"/>
        <v/>
      </c>
      <c r="R24" s="57" t="str">
        <f t="shared" si="112"/>
        <v/>
      </c>
      <c r="S24" s="57" t="str">
        <f t="shared" si="113"/>
        <v/>
      </c>
      <c r="T24" s="57" t="str">
        <f t="shared" si="114"/>
        <v/>
      </c>
      <c r="U24" s="57" t="str">
        <f t="shared" si="115"/>
        <v/>
      </c>
      <c r="V24" s="57" t="str">
        <f t="shared" si="116"/>
        <v/>
      </c>
      <c r="W24" s="57" t="str">
        <f t="shared" si="117"/>
        <v/>
      </c>
      <c r="X24" s="57" t="str">
        <f t="shared" si="118"/>
        <v/>
      </c>
      <c r="Y24" s="57" t="str">
        <f t="shared" si="119"/>
        <v/>
      </c>
      <c r="Z24" s="57" t="str">
        <f t="shared" si="120"/>
        <v/>
      </c>
      <c r="AA24" s="57" t="str">
        <f t="shared" si="121"/>
        <v/>
      </c>
      <c r="AB24" s="57" t="str">
        <f t="shared" si="122"/>
        <v/>
      </c>
      <c r="AC24" s="57" t="str">
        <f t="shared" si="123"/>
        <v/>
      </c>
      <c r="AD24" s="57" t="str">
        <f t="shared" si="124"/>
        <v/>
      </c>
      <c r="AE24" s="58" t="str">
        <f t="shared" si="125"/>
        <v/>
      </c>
      <c r="AF24" s="58" t="str">
        <f t="shared" si="126"/>
        <v/>
      </c>
      <c r="AG24" s="58" t="str">
        <f t="shared" si="127"/>
        <v/>
      </c>
      <c r="AH24" s="58" t="str">
        <f t="shared" si="128"/>
        <v/>
      </c>
      <c r="AI24" s="58" t="str">
        <f t="shared" si="129"/>
        <v/>
      </c>
      <c r="AJ24" s="58" t="str">
        <f t="shared" si="130"/>
        <v/>
      </c>
      <c r="AK24" s="58" t="str">
        <f t="shared" si="131"/>
        <v/>
      </c>
      <c r="AL24" s="58" t="str">
        <f t="shared" si="132"/>
        <v/>
      </c>
      <c r="AM24" s="58" t="str">
        <f t="shared" si="133"/>
        <v/>
      </c>
      <c r="AN24" s="58" t="str">
        <f t="shared" si="134"/>
        <v/>
      </c>
      <c r="AO24" s="58" t="str">
        <f t="shared" si="135"/>
        <v/>
      </c>
      <c r="AP24" s="58" t="str">
        <f t="shared" si="136"/>
        <v/>
      </c>
      <c r="AQ24" s="58" t="str">
        <f t="shared" si="137"/>
        <v/>
      </c>
      <c r="AR24" s="58" t="str">
        <f t="shared" si="138"/>
        <v/>
      </c>
      <c r="AS24" s="58" t="str">
        <f t="shared" si="139"/>
        <v/>
      </c>
      <c r="AT24" s="58" t="str">
        <f t="shared" si="140"/>
        <v/>
      </c>
      <c r="AU24" s="58" t="str">
        <f t="shared" si="141"/>
        <v/>
      </c>
      <c r="AV24" s="58" t="str">
        <f t="shared" si="142"/>
        <v/>
      </c>
      <c r="AW24" s="58" t="str">
        <f t="shared" si="143"/>
        <v/>
      </c>
      <c r="AX24" s="58" t="str">
        <f t="shared" si="144"/>
        <v/>
      </c>
      <c r="AY24" s="58" t="str">
        <f t="shared" si="145"/>
        <v/>
      </c>
      <c r="AZ24" s="58" t="str">
        <f t="shared" si="146"/>
        <v/>
      </c>
      <c r="BA24" s="58" t="str">
        <f t="shared" si="147"/>
        <v/>
      </c>
      <c r="BB24" s="58" t="str">
        <f t="shared" si="148"/>
        <v/>
      </c>
      <c r="BC24" s="58" t="str">
        <f t="shared" si="149"/>
        <v/>
      </c>
      <c r="BD24" s="58" t="str">
        <f t="shared" si="150"/>
        <v/>
      </c>
      <c r="BE24" s="58" t="str">
        <f t="shared" si="151"/>
        <v/>
      </c>
      <c r="BF24" s="58" t="str">
        <f t="shared" si="152"/>
        <v/>
      </c>
      <c r="BG24" s="58" t="str">
        <f t="shared" si="153"/>
        <v/>
      </c>
      <c r="BH24" s="58" t="str">
        <f t="shared" si="154"/>
        <v/>
      </c>
      <c r="BI24" s="58" t="str">
        <f t="shared" si="155"/>
        <v/>
      </c>
      <c r="BJ24" s="58" t="str">
        <f t="shared" si="156"/>
        <v/>
      </c>
      <c r="BK24" s="58" t="str">
        <f t="shared" si="157"/>
        <v/>
      </c>
      <c r="BL24" s="58" t="str">
        <f t="shared" si="158"/>
        <v/>
      </c>
      <c r="BM24" s="58" t="str">
        <f t="shared" si="159"/>
        <v/>
      </c>
      <c r="BN24" s="58" t="str">
        <f t="shared" si="160"/>
        <v/>
      </c>
      <c r="BO24" s="58" t="str">
        <f t="shared" si="161"/>
        <v/>
      </c>
      <c r="BP24" s="58" t="str">
        <f t="shared" si="162"/>
        <v/>
      </c>
      <c r="BQ24" s="58" t="str">
        <f t="shared" si="163"/>
        <v/>
      </c>
      <c r="BR24" s="58" t="str">
        <f t="shared" si="164"/>
        <v/>
      </c>
      <c r="BS24" s="58" t="str">
        <f t="shared" si="165"/>
        <v/>
      </c>
      <c r="BT24" s="58" t="str">
        <f t="shared" si="166"/>
        <v/>
      </c>
      <c r="BU24" s="58" t="str">
        <f t="shared" si="167"/>
        <v/>
      </c>
      <c r="BV24" s="58" t="str">
        <f t="shared" si="168"/>
        <v/>
      </c>
      <c r="BW24" s="58" t="str">
        <f t="shared" si="169"/>
        <v/>
      </c>
      <c r="BX24" s="58" t="str">
        <f t="shared" si="170"/>
        <v/>
      </c>
      <c r="BY24" s="58" t="str">
        <f t="shared" si="171"/>
        <v/>
      </c>
      <c r="BZ24" s="58" t="str">
        <f t="shared" si="172"/>
        <v/>
      </c>
      <c r="CA24" s="58" t="str">
        <f t="shared" si="173"/>
        <v/>
      </c>
      <c r="CB24" s="58" t="str">
        <f t="shared" si="174"/>
        <v/>
      </c>
      <c r="CC24" s="58" t="str">
        <f t="shared" si="175"/>
        <v/>
      </c>
      <c r="CD24" s="58" t="str">
        <f t="shared" si="176"/>
        <v/>
      </c>
      <c r="CE24" s="58" t="str">
        <f t="shared" si="177"/>
        <v/>
      </c>
      <c r="CF24" s="58" t="str">
        <f t="shared" si="178"/>
        <v/>
      </c>
      <c r="CG24" s="58" t="str">
        <f t="shared" si="179"/>
        <v/>
      </c>
      <c r="CH24" s="58" t="str">
        <f t="shared" si="180"/>
        <v/>
      </c>
      <c r="CI24" s="58" t="str">
        <f t="shared" si="181"/>
        <v/>
      </c>
      <c r="CJ24" s="58" t="str">
        <f t="shared" si="182"/>
        <v/>
      </c>
      <c r="CK24" s="58" t="str">
        <f t="shared" si="183"/>
        <v/>
      </c>
      <c r="CL24" s="58" t="str">
        <f t="shared" si="184"/>
        <v/>
      </c>
      <c r="CM24" s="58" t="str">
        <f t="shared" si="185"/>
        <v/>
      </c>
      <c r="CN24" s="58" t="str">
        <f t="shared" si="186"/>
        <v/>
      </c>
      <c r="CO24" s="58" t="str">
        <f t="shared" si="187"/>
        <v/>
      </c>
      <c r="CP24" s="58" t="str">
        <f t="shared" si="188"/>
        <v/>
      </c>
      <c r="CQ24" s="58" t="str">
        <f t="shared" si="189"/>
        <v/>
      </c>
      <c r="CR24" s="58" t="str">
        <f t="shared" si="190"/>
        <v/>
      </c>
      <c r="CS24" s="58" t="str">
        <f t="shared" si="191"/>
        <v/>
      </c>
      <c r="CT24" s="58" t="str">
        <f t="shared" si="192"/>
        <v/>
      </c>
      <c r="CU24" s="58" t="str">
        <f t="shared" si="193"/>
        <v/>
      </c>
      <c r="CV24" s="58" t="str">
        <f t="shared" si="194"/>
        <v/>
      </c>
      <c r="CW24" s="58" t="str">
        <f t="shared" si="195"/>
        <v/>
      </c>
      <c r="CX24" s="58" t="str">
        <f t="shared" si="196"/>
        <v/>
      </c>
      <c r="CY24" s="58" t="str">
        <f t="shared" si="197"/>
        <v/>
      </c>
      <c r="CZ24" s="58" t="str">
        <f t="shared" si="198"/>
        <v/>
      </c>
      <c r="DA24" s="58" t="str">
        <f t="shared" si="199"/>
        <v/>
      </c>
      <c r="DB24" s="58" t="str">
        <f t="shared" si="200"/>
        <v/>
      </c>
      <c r="DC24" s="58" t="str">
        <f t="shared" si="201"/>
        <v/>
      </c>
      <c r="DD24" s="58" t="str">
        <f t="shared" si="202"/>
        <v/>
      </c>
      <c r="DE24" s="58" t="str">
        <f t="shared" si="203"/>
        <v/>
      </c>
      <c r="DF24" s="58" t="str">
        <f t="shared" si="204"/>
        <v/>
      </c>
      <c r="DG24" s="58" t="str">
        <f t="shared" si="205"/>
        <v/>
      </c>
      <c r="DH24" s="58" t="str">
        <f t="shared" si="206"/>
        <v/>
      </c>
      <c r="DI24" s="58" t="str">
        <f t="shared" si="207"/>
        <v/>
      </c>
      <c r="DJ24" s="58" t="str">
        <f t="shared" si="208"/>
        <v/>
      </c>
      <c r="DK24" s="58" t="str">
        <f t="shared" si="209"/>
        <v/>
      </c>
      <c r="DL24" s="58" t="str">
        <f t="shared" si="210"/>
        <v/>
      </c>
      <c r="DM24" s="58" t="str">
        <f t="shared" si="211"/>
        <v/>
      </c>
      <c r="DN24" s="58" t="str">
        <f t="shared" si="212"/>
        <v/>
      </c>
      <c r="DO24" s="58" t="str">
        <f t="shared" si="213"/>
        <v/>
      </c>
      <c r="DP24" s="58" t="str">
        <f t="shared" si="214"/>
        <v/>
      </c>
      <c r="DQ24" s="58" t="str">
        <f t="shared" si="215"/>
        <v/>
      </c>
      <c r="DR24" s="58" t="str">
        <f t="shared" si="216"/>
        <v/>
      </c>
      <c r="DS24" s="58" t="str">
        <f t="shared" si="217"/>
        <v/>
      </c>
      <c r="DT24" s="58" t="str">
        <f t="shared" si="218"/>
        <v/>
      </c>
      <c r="DU24" s="58" t="str">
        <f t="shared" si="219"/>
        <v/>
      </c>
      <c r="DV24" s="58" t="str">
        <f t="shared" si="220"/>
        <v/>
      </c>
      <c r="DW24" s="58" t="str">
        <f t="shared" si="221"/>
        <v/>
      </c>
      <c r="DX24" s="58" t="str">
        <f t="shared" si="222"/>
        <v/>
      </c>
      <c r="DY24" s="58" t="str">
        <f t="shared" si="223"/>
        <v/>
      </c>
      <c r="DZ24" s="58" t="str">
        <f t="shared" si="224"/>
        <v/>
      </c>
      <c r="EA24" s="58" t="str">
        <f t="shared" si="225"/>
        <v/>
      </c>
      <c r="EB24" s="58" t="str">
        <f t="shared" si="226"/>
        <v/>
      </c>
      <c r="EC24" s="58" t="str">
        <f t="shared" si="227"/>
        <v/>
      </c>
      <c r="ED24" s="58" t="str">
        <f t="shared" si="228"/>
        <v/>
      </c>
      <c r="EE24" s="58" t="str">
        <f t="shared" si="229"/>
        <v/>
      </c>
      <c r="EF24" s="58" t="str">
        <f t="shared" si="230"/>
        <v/>
      </c>
      <c r="EG24" s="58" t="str">
        <f t="shared" si="231"/>
        <v/>
      </c>
      <c r="EH24" s="58" t="str">
        <f t="shared" si="232"/>
        <v/>
      </c>
      <c r="EI24" s="58" t="str">
        <f t="shared" si="233"/>
        <v/>
      </c>
      <c r="EJ24" s="58" t="str">
        <f t="shared" si="234"/>
        <v/>
      </c>
      <c r="EK24" s="58" t="str">
        <f t="shared" si="235"/>
        <v/>
      </c>
      <c r="EL24" s="58" t="str">
        <f t="shared" si="236"/>
        <v/>
      </c>
      <c r="EM24" s="58" t="str">
        <f t="shared" si="237"/>
        <v/>
      </c>
      <c r="EN24" s="58" t="str">
        <f t="shared" si="238"/>
        <v/>
      </c>
      <c r="EO24" s="58" t="str">
        <f t="shared" si="239"/>
        <v/>
      </c>
      <c r="EP24" s="58" t="str">
        <f t="shared" si="240"/>
        <v/>
      </c>
      <c r="EQ24" s="58" t="str">
        <f t="shared" si="241"/>
        <v/>
      </c>
      <c r="ER24" s="58" t="str">
        <f t="shared" si="242"/>
        <v/>
      </c>
      <c r="ES24" s="58" t="str">
        <f t="shared" si="243"/>
        <v/>
      </c>
      <c r="ET24" s="58" t="str">
        <f t="shared" si="244"/>
        <v/>
      </c>
      <c r="EU24" s="58" t="str">
        <f t="shared" si="245"/>
        <v/>
      </c>
      <c r="EV24" s="58" t="str">
        <f t="shared" si="246"/>
        <v/>
      </c>
      <c r="EW24" s="58" t="str">
        <f t="shared" si="247"/>
        <v/>
      </c>
      <c r="EX24" s="58" t="str">
        <f t="shared" si="248"/>
        <v/>
      </c>
      <c r="EY24" s="58" t="str">
        <f t="shared" si="249"/>
        <v/>
      </c>
      <c r="EZ24" s="58" t="str">
        <f t="shared" si="250"/>
        <v/>
      </c>
      <c r="FA24" s="58" t="str">
        <f t="shared" si="251"/>
        <v/>
      </c>
      <c r="FB24" s="58" t="str">
        <f t="shared" si="252"/>
        <v/>
      </c>
      <c r="FC24" s="58" t="str">
        <f t="shared" si="253"/>
        <v/>
      </c>
      <c r="FD24" s="58" t="str">
        <f t="shared" si="254"/>
        <v/>
      </c>
      <c r="FE24" s="58" t="str">
        <f t="shared" si="255"/>
        <v/>
      </c>
      <c r="FF24" s="58" t="str">
        <f t="shared" si="256"/>
        <v/>
      </c>
      <c r="FG24" s="58" t="str">
        <f t="shared" si="257"/>
        <v/>
      </c>
      <c r="FH24" s="58" t="str">
        <f t="shared" si="258"/>
        <v/>
      </c>
      <c r="FI24" s="58" t="str">
        <f t="shared" si="259"/>
        <v/>
      </c>
      <c r="FJ24" s="58" t="str">
        <f t="shared" si="260"/>
        <v/>
      </c>
      <c r="FK24" s="58" t="str">
        <f t="shared" si="261"/>
        <v/>
      </c>
      <c r="FL24" s="58" t="str">
        <f t="shared" si="262"/>
        <v/>
      </c>
      <c r="FM24" s="58" t="str">
        <f t="shared" si="263"/>
        <v/>
      </c>
      <c r="FN24" s="58" t="str">
        <f t="shared" si="264"/>
        <v/>
      </c>
      <c r="FO24" s="58" t="str">
        <f t="shared" si="265"/>
        <v/>
      </c>
      <c r="FP24" s="58" t="str">
        <f t="shared" si="266"/>
        <v/>
      </c>
      <c r="FQ24" s="58" t="str">
        <f t="shared" si="267"/>
        <v/>
      </c>
      <c r="FR24" s="58" t="str">
        <f t="shared" si="268"/>
        <v/>
      </c>
      <c r="FS24" s="58" t="str">
        <f t="shared" si="269"/>
        <v/>
      </c>
      <c r="FT24" s="58" t="str">
        <f t="shared" si="270"/>
        <v/>
      </c>
      <c r="FU24" s="58" t="str">
        <f t="shared" si="271"/>
        <v/>
      </c>
      <c r="FV24" s="58" t="str">
        <f t="shared" si="272"/>
        <v/>
      </c>
      <c r="FW24" s="58" t="str">
        <f t="shared" si="273"/>
        <v/>
      </c>
      <c r="FX24" s="58" t="str">
        <f t="shared" si="274"/>
        <v/>
      </c>
      <c r="FY24" s="58" t="str">
        <f t="shared" si="275"/>
        <v/>
      </c>
      <c r="FZ24" s="58" t="str">
        <f t="shared" si="276"/>
        <v/>
      </c>
      <c r="GA24" s="58" t="str">
        <f t="shared" si="277"/>
        <v/>
      </c>
      <c r="GB24" s="58" t="str">
        <f t="shared" si="278"/>
        <v/>
      </c>
      <c r="GC24" s="58" t="str">
        <f t="shared" si="279"/>
        <v/>
      </c>
      <c r="GD24" s="58" t="str">
        <f t="shared" si="280"/>
        <v/>
      </c>
      <c r="GE24" s="58" t="str">
        <f t="shared" si="281"/>
        <v/>
      </c>
      <c r="GF24" s="58" t="str">
        <f t="shared" si="282"/>
        <v/>
      </c>
      <c r="GG24" s="58" t="str">
        <f t="shared" si="283"/>
        <v/>
      </c>
      <c r="GH24" s="58" t="str">
        <f t="shared" si="284"/>
        <v/>
      </c>
      <c r="GI24" s="58" t="str">
        <f t="shared" si="285"/>
        <v/>
      </c>
      <c r="GJ24" s="58" t="str">
        <f t="shared" si="286"/>
        <v/>
      </c>
      <c r="GK24" s="58" t="str">
        <f t="shared" si="287"/>
        <v/>
      </c>
      <c r="GL24" s="58" t="str">
        <f t="shared" si="288"/>
        <v/>
      </c>
      <c r="GM24" s="58" t="str">
        <f t="shared" si="289"/>
        <v/>
      </c>
      <c r="GN24" s="58" t="str">
        <f t="shared" si="290"/>
        <v/>
      </c>
      <c r="GO24" s="58" t="str">
        <f t="shared" si="291"/>
        <v/>
      </c>
      <c r="GP24" s="58" t="str">
        <f t="shared" si="292"/>
        <v/>
      </c>
      <c r="GQ24" s="58" t="str">
        <f t="shared" si="293"/>
        <v/>
      </c>
      <c r="GR24" s="58" t="str">
        <f t="shared" si="294"/>
        <v/>
      </c>
      <c r="GS24" s="58" t="str">
        <f t="shared" si="295"/>
        <v/>
      </c>
      <c r="GT24" s="58" t="str">
        <f t="shared" si="296"/>
        <v/>
      </c>
      <c r="GU24" s="58" t="str">
        <f t="shared" si="297"/>
        <v/>
      </c>
      <c r="GV24" s="58" t="str">
        <f t="shared" si="298"/>
        <v/>
      </c>
      <c r="GW24" s="58" t="str">
        <f t="shared" si="299"/>
        <v/>
      </c>
      <c r="GX24" s="58" t="str">
        <f t="shared" si="300"/>
        <v/>
      </c>
      <c r="GY24" s="58" t="str">
        <f t="shared" si="301"/>
        <v/>
      </c>
      <c r="GZ24" s="58" t="str">
        <f t="shared" si="302"/>
        <v/>
      </c>
      <c r="HA24" s="58" t="str">
        <f t="shared" si="303"/>
        <v/>
      </c>
      <c r="HB24" s="58" t="str">
        <f t="shared" si="304"/>
        <v/>
      </c>
      <c r="HC24" s="58" t="str">
        <f t="shared" si="305"/>
        <v/>
      </c>
      <c r="HD24" s="58" t="str">
        <f t="shared" si="306"/>
        <v/>
      </c>
      <c r="HE24" s="58" t="str">
        <f t="shared" si="307"/>
        <v/>
      </c>
      <c r="HF24" s="58" t="str">
        <f t="shared" si="308"/>
        <v/>
      </c>
      <c r="HG24" s="58" t="str">
        <f t="shared" si="309"/>
        <v/>
      </c>
      <c r="HH24" s="58" t="str">
        <f t="shared" si="310"/>
        <v/>
      </c>
      <c r="HI24" s="58" t="str">
        <f t="shared" si="311"/>
        <v/>
      </c>
      <c r="HJ24" s="58" t="str">
        <f t="shared" si="312"/>
        <v/>
      </c>
      <c r="HK24" s="58" t="str">
        <f t="shared" si="313"/>
        <v/>
      </c>
      <c r="HL24" s="58" t="str">
        <f t="shared" si="314"/>
        <v/>
      </c>
      <c r="HM24" s="58" t="str">
        <f t="shared" si="315"/>
        <v/>
      </c>
      <c r="HN24" s="58" t="str">
        <f t="shared" si="316"/>
        <v/>
      </c>
      <c r="HO24" s="58" t="str">
        <f t="shared" si="317"/>
        <v/>
      </c>
      <c r="HP24" s="58" t="str">
        <f t="shared" si="318"/>
        <v/>
      </c>
      <c r="HQ24" s="58" t="str">
        <f t="shared" si="319"/>
        <v/>
      </c>
      <c r="HR24" s="58" t="str">
        <f t="shared" si="320"/>
        <v/>
      </c>
      <c r="HS24" s="58" t="str">
        <f t="shared" si="321"/>
        <v/>
      </c>
      <c r="HT24" s="58" t="str">
        <f t="shared" si="322"/>
        <v/>
      </c>
      <c r="HU24" s="58" t="str">
        <f t="shared" si="323"/>
        <v/>
      </c>
      <c r="HV24" s="58" t="str">
        <f t="shared" si="324"/>
        <v/>
      </c>
      <c r="HW24" s="58" t="str">
        <f t="shared" si="325"/>
        <v/>
      </c>
      <c r="HX24" s="58" t="str">
        <f t="shared" si="326"/>
        <v/>
      </c>
      <c r="HY24" s="58" t="str">
        <f t="shared" si="327"/>
        <v/>
      </c>
      <c r="HZ24" s="58" t="str">
        <f t="shared" si="328"/>
        <v/>
      </c>
      <c r="IA24" s="58" t="str">
        <f t="shared" si="329"/>
        <v/>
      </c>
      <c r="IB24" s="58" t="str">
        <f t="shared" si="330"/>
        <v/>
      </c>
      <c r="IC24" s="58" t="str">
        <f t="shared" si="331"/>
        <v/>
      </c>
      <c r="ID24" s="58" t="str">
        <f t="shared" si="332"/>
        <v/>
      </c>
      <c r="IE24" s="58" t="str">
        <f t="shared" si="333"/>
        <v/>
      </c>
      <c r="IF24" s="58" t="str">
        <f t="shared" si="334"/>
        <v/>
      </c>
      <c r="IG24" s="58" t="str">
        <f t="shared" si="335"/>
        <v/>
      </c>
      <c r="IH24" s="58" t="str">
        <f t="shared" si="336"/>
        <v/>
      </c>
      <c r="II24" s="58" t="str">
        <f t="shared" si="337"/>
        <v/>
      </c>
      <c r="IJ24" s="58" t="str">
        <f t="shared" si="338"/>
        <v/>
      </c>
      <c r="IK24" s="58" t="str">
        <f t="shared" si="339"/>
        <v/>
      </c>
      <c r="IL24" s="58" t="str">
        <f t="shared" si="340"/>
        <v/>
      </c>
      <c r="IM24" s="58" t="str">
        <f t="shared" si="341"/>
        <v/>
      </c>
      <c r="IN24" s="58" t="str">
        <f t="shared" si="342"/>
        <v/>
      </c>
      <c r="IO24" s="58" t="str">
        <f t="shared" si="343"/>
        <v/>
      </c>
      <c r="IP24" s="58" t="str">
        <f t="shared" si="344"/>
        <v/>
      </c>
      <c r="IQ24" s="58" t="str">
        <f t="shared" si="345"/>
        <v/>
      </c>
      <c r="IR24" s="58" t="str">
        <f t="shared" si="346"/>
        <v/>
      </c>
      <c r="IS24" s="58" t="str">
        <f t="shared" si="347"/>
        <v/>
      </c>
      <c r="IT24" s="58" t="str">
        <f t="shared" si="348"/>
        <v/>
      </c>
      <c r="IU24" s="58" t="str">
        <f t="shared" si="349"/>
        <v/>
      </c>
      <c r="IV24" s="58" t="str">
        <f t="shared" si="350"/>
        <v/>
      </c>
      <c r="IW24" s="58" t="str">
        <f t="shared" si="351"/>
        <v/>
      </c>
      <c r="IX24" s="58" t="str">
        <f t="shared" si="352"/>
        <v/>
      </c>
      <c r="IY24" s="58" t="str">
        <f t="shared" si="353"/>
        <v/>
      </c>
      <c r="IZ24" s="58" t="str">
        <f t="shared" si="354"/>
        <v/>
      </c>
      <c r="JA24" s="58" t="str">
        <f t="shared" si="355"/>
        <v/>
      </c>
      <c r="JB24" s="58" t="str">
        <f t="shared" si="356"/>
        <v/>
      </c>
      <c r="JC24" s="58" t="str">
        <f t="shared" si="357"/>
        <v/>
      </c>
      <c r="JD24" s="58" t="str">
        <f t="shared" si="358"/>
        <v/>
      </c>
      <c r="JE24" s="58" t="str">
        <f t="shared" si="359"/>
        <v/>
      </c>
      <c r="JF24" s="58" t="str">
        <f t="shared" si="360"/>
        <v/>
      </c>
      <c r="JG24" s="58" t="str">
        <f t="shared" si="361"/>
        <v/>
      </c>
      <c r="JH24" s="58" t="str">
        <f t="shared" si="362"/>
        <v/>
      </c>
      <c r="JI24" s="58" t="str">
        <f t="shared" si="363"/>
        <v/>
      </c>
      <c r="JJ24" s="58" t="str">
        <f t="shared" si="364"/>
        <v/>
      </c>
      <c r="JK24" s="58" t="str">
        <f t="shared" si="365"/>
        <v/>
      </c>
      <c r="JL24" s="58" t="str">
        <f t="shared" si="366"/>
        <v/>
      </c>
      <c r="JM24" s="58" t="str">
        <f t="shared" si="367"/>
        <v/>
      </c>
      <c r="JN24" s="58" t="str">
        <f t="shared" si="368"/>
        <v/>
      </c>
      <c r="JO24" s="58" t="str">
        <f t="shared" si="369"/>
        <v/>
      </c>
      <c r="JP24" s="58" t="str">
        <f t="shared" si="370"/>
        <v/>
      </c>
      <c r="JQ24" s="58" t="str">
        <f t="shared" si="371"/>
        <v/>
      </c>
      <c r="JR24" s="58" t="str">
        <f t="shared" si="372"/>
        <v/>
      </c>
      <c r="JS24" s="58" t="str">
        <f t="shared" si="373"/>
        <v/>
      </c>
      <c r="JT24" s="58" t="str">
        <f t="shared" si="374"/>
        <v/>
      </c>
      <c r="JU24" s="58" t="str">
        <f t="shared" si="375"/>
        <v/>
      </c>
      <c r="JV24" s="58" t="str">
        <f t="shared" si="376"/>
        <v/>
      </c>
      <c r="JW24" s="58" t="str">
        <f t="shared" si="377"/>
        <v/>
      </c>
      <c r="JX24" s="58" t="str">
        <f t="shared" si="378"/>
        <v/>
      </c>
      <c r="JY24" s="58" t="str">
        <f t="shared" si="379"/>
        <v/>
      </c>
      <c r="JZ24" s="58" t="str">
        <f t="shared" si="380"/>
        <v/>
      </c>
      <c r="KA24" s="58" t="str">
        <f t="shared" si="381"/>
        <v/>
      </c>
      <c r="KB24" s="58" t="str">
        <f t="shared" si="382"/>
        <v/>
      </c>
      <c r="KC24" s="58" t="str">
        <f t="shared" si="383"/>
        <v/>
      </c>
      <c r="KD24" s="58" t="str">
        <f t="shared" si="384"/>
        <v/>
      </c>
      <c r="KE24" s="58" t="str">
        <f t="shared" si="385"/>
        <v/>
      </c>
      <c r="KF24" s="58" t="str">
        <f t="shared" si="386"/>
        <v/>
      </c>
      <c r="KG24" s="58" t="str">
        <f t="shared" si="387"/>
        <v/>
      </c>
      <c r="KH24" s="58" t="str">
        <f t="shared" si="388"/>
        <v/>
      </c>
      <c r="KI24" s="58" t="str">
        <f t="shared" si="389"/>
        <v/>
      </c>
      <c r="KJ24" s="58" t="str">
        <f t="shared" si="390"/>
        <v/>
      </c>
      <c r="KK24" s="58" t="str">
        <f t="shared" si="391"/>
        <v/>
      </c>
      <c r="KL24" s="58" t="str">
        <f t="shared" si="392"/>
        <v/>
      </c>
      <c r="KM24" s="58" t="str">
        <f t="shared" si="393"/>
        <v/>
      </c>
      <c r="KN24" s="58" t="str">
        <f t="shared" si="394"/>
        <v/>
      </c>
      <c r="KO24" s="58" t="str">
        <f t="shared" si="395"/>
        <v/>
      </c>
      <c r="KP24" s="58" t="str">
        <f t="shared" si="396"/>
        <v/>
      </c>
      <c r="KQ24" s="58" t="str">
        <f t="shared" si="397"/>
        <v/>
      </c>
      <c r="KR24" s="58" t="str">
        <f t="shared" si="398"/>
        <v/>
      </c>
      <c r="KS24" s="58" t="str">
        <f t="shared" si="399"/>
        <v/>
      </c>
      <c r="KT24" s="58" t="str">
        <f t="shared" si="400"/>
        <v/>
      </c>
      <c r="KU24" s="58" t="str">
        <f t="shared" si="401"/>
        <v/>
      </c>
      <c r="KV24" s="58" t="str">
        <f t="shared" si="402"/>
        <v/>
      </c>
      <c r="KW24" s="58" t="str">
        <f t="shared" si="403"/>
        <v/>
      </c>
      <c r="KX24" s="58" t="str">
        <f t="shared" si="404"/>
        <v/>
      </c>
    </row>
    <row r="25" spans="7:310" x14ac:dyDescent="0.55000000000000004">
      <c r="G25" s="46">
        <f t="shared" ca="1" si="105"/>
        <v>571.85867727613743</v>
      </c>
      <c r="H25" s="47" t="s">
        <v>28</v>
      </c>
      <c r="I25" s="56" t="s">
        <v>51</v>
      </c>
      <c r="K25" s="57" t="str">
        <f t="shared" si="104"/>
        <v/>
      </c>
      <c r="L25" s="57" t="str">
        <f t="shared" si="106"/>
        <v/>
      </c>
      <c r="M25" s="57" t="str">
        <f t="shared" si="107"/>
        <v/>
      </c>
      <c r="N25" s="57" t="str">
        <f t="shared" si="108"/>
        <v/>
      </c>
      <c r="O25" s="57" t="str">
        <f t="shared" si="109"/>
        <v/>
      </c>
      <c r="P25" s="57" t="str">
        <f t="shared" si="110"/>
        <v/>
      </c>
      <c r="Q25" s="57" t="str">
        <f t="shared" si="111"/>
        <v/>
      </c>
      <c r="R25" s="57" t="str">
        <f t="shared" si="112"/>
        <v/>
      </c>
      <c r="S25" s="57" t="str">
        <f t="shared" si="113"/>
        <v/>
      </c>
      <c r="T25" s="57" t="str">
        <f t="shared" si="114"/>
        <v/>
      </c>
      <c r="U25" s="57" t="str">
        <f t="shared" si="115"/>
        <v/>
      </c>
      <c r="V25" s="57" t="str">
        <f t="shared" si="116"/>
        <v/>
      </c>
      <c r="W25" s="57" t="str">
        <f t="shared" si="117"/>
        <v/>
      </c>
      <c r="X25" s="57" t="str">
        <f t="shared" si="118"/>
        <v/>
      </c>
      <c r="Y25" s="57" t="str">
        <f t="shared" si="119"/>
        <v/>
      </c>
      <c r="Z25" s="57" t="str">
        <f t="shared" si="120"/>
        <v/>
      </c>
      <c r="AA25" s="57" t="str">
        <f t="shared" si="121"/>
        <v/>
      </c>
      <c r="AB25" s="57" t="str">
        <f t="shared" si="122"/>
        <v/>
      </c>
      <c r="AC25" s="57" t="str">
        <f t="shared" si="123"/>
        <v/>
      </c>
      <c r="AD25" s="57" t="str">
        <f t="shared" si="124"/>
        <v/>
      </c>
      <c r="AE25" s="58" t="str">
        <f t="shared" si="125"/>
        <v>LLL$$</v>
      </c>
      <c r="AF25" s="58" t="str">
        <f t="shared" si="126"/>
        <v/>
      </c>
      <c r="AG25" s="58" t="str">
        <f t="shared" si="127"/>
        <v/>
      </c>
      <c r="AH25" s="58" t="str">
        <f t="shared" si="128"/>
        <v/>
      </c>
      <c r="AI25" s="58" t="str">
        <f t="shared" si="129"/>
        <v/>
      </c>
      <c r="AJ25" s="58" t="str">
        <f t="shared" si="130"/>
        <v/>
      </c>
      <c r="AK25" s="58" t="str">
        <f t="shared" si="131"/>
        <v/>
      </c>
      <c r="AL25" s="58" t="str">
        <f t="shared" si="132"/>
        <v/>
      </c>
      <c r="AM25" s="58" t="str">
        <f t="shared" si="133"/>
        <v/>
      </c>
      <c r="AN25" s="58" t="str">
        <f t="shared" si="134"/>
        <v/>
      </c>
      <c r="AO25" s="58" t="str">
        <f t="shared" si="135"/>
        <v/>
      </c>
      <c r="AP25" s="58" t="str">
        <f t="shared" si="136"/>
        <v/>
      </c>
      <c r="AQ25" s="58" t="str">
        <f t="shared" si="137"/>
        <v/>
      </c>
      <c r="AR25" s="58" t="str">
        <f t="shared" si="138"/>
        <v/>
      </c>
      <c r="AS25" s="58" t="str">
        <f t="shared" si="139"/>
        <v/>
      </c>
      <c r="AT25" s="58" t="str">
        <f t="shared" si="140"/>
        <v/>
      </c>
      <c r="AU25" s="58" t="str">
        <f t="shared" si="141"/>
        <v/>
      </c>
      <c r="AV25" s="58" t="str">
        <f t="shared" si="142"/>
        <v/>
      </c>
      <c r="AW25" s="58" t="str">
        <f t="shared" si="143"/>
        <v/>
      </c>
      <c r="AX25" s="58" t="str">
        <f t="shared" si="144"/>
        <v/>
      </c>
      <c r="AY25" s="58" t="str">
        <f t="shared" si="145"/>
        <v>LLL$$</v>
      </c>
      <c r="AZ25" s="58" t="str">
        <f t="shared" si="146"/>
        <v/>
      </c>
      <c r="BA25" s="58" t="str">
        <f t="shared" si="147"/>
        <v/>
      </c>
      <c r="BB25" s="58" t="str">
        <f t="shared" si="148"/>
        <v/>
      </c>
      <c r="BC25" s="58" t="str">
        <f t="shared" si="149"/>
        <v/>
      </c>
      <c r="BD25" s="58" t="str">
        <f t="shared" si="150"/>
        <v/>
      </c>
      <c r="BE25" s="58" t="str">
        <f t="shared" si="151"/>
        <v/>
      </c>
      <c r="BF25" s="58" t="str">
        <f t="shared" si="152"/>
        <v/>
      </c>
      <c r="BG25" s="58" t="str">
        <f t="shared" si="153"/>
        <v/>
      </c>
      <c r="BH25" s="58" t="str">
        <f t="shared" si="154"/>
        <v/>
      </c>
      <c r="BI25" s="58" t="str">
        <f t="shared" si="155"/>
        <v/>
      </c>
      <c r="BJ25" s="58" t="str">
        <f t="shared" si="156"/>
        <v/>
      </c>
      <c r="BK25" s="58" t="str">
        <f t="shared" si="157"/>
        <v/>
      </c>
      <c r="BL25" s="58" t="str">
        <f t="shared" si="158"/>
        <v/>
      </c>
      <c r="BM25" s="58" t="str">
        <f t="shared" si="159"/>
        <v/>
      </c>
      <c r="BN25" s="58" t="str">
        <f t="shared" si="160"/>
        <v/>
      </c>
      <c r="BO25" s="58" t="str">
        <f t="shared" si="161"/>
        <v/>
      </c>
      <c r="BP25" s="58" t="str">
        <f t="shared" si="162"/>
        <v/>
      </c>
      <c r="BQ25" s="58" t="str">
        <f t="shared" si="163"/>
        <v/>
      </c>
      <c r="BR25" s="58" t="str">
        <f t="shared" si="164"/>
        <v/>
      </c>
      <c r="BS25" s="58" t="str">
        <f t="shared" si="165"/>
        <v/>
      </c>
      <c r="BT25" s="58" t="str">
        <f t="shared" si="166"/>
        <v/>
      </c>
      <c r="BU25" s="58" t="str">
        <f t="shared" si="167"/>
        <v/>
      </c>
      <c r="BV25" s="58" t="str">
        <f t="shared" si="168"/>
        <v/>
      </c>
      <c r="BW25" s="58" t="str">
        <f t="shared" si="169"/>
        <v/>
      </c>
      <c r="BX25" s="58" t="str">
        <f t="shared" si="170"/>
        <v/>
      </c>
      <c r="BY25" s="58" t="str">
        <f t="shared" si="171"/>
        <v/>
      </c>
      <c r="BZ25" s="58" t="str">
        <f t="shared" si="172"/>
        <v/>
      </c>
      <c r="CA25" s="58" t="str">
        <f t="shared" si="173"/>
        <v/>
      </c>
      <c r="CB25" s="58" t="str">
        <f t="shared" si="174"/>
        <v/>
      </c>
      <c r="CC25" s="58" t="str">
        <f t="shared" si="175"/>
        <v/>
      </c>
      <c r="CD25" s="58" t="str">
        <f t="shared" si="176"/>
        <v/>
      </c>
      <c r="CE25" s="58" t="str">
        <f t="shared" si="177"/>
        <v/>
      </c>
      <c r="CF25" s="58" t="str">
        <f t="shared" si="178"/>
        <v/>
      </c>
      <c r="CG25" s="58" t="str">
        <f t="shared" si="179"/>
        <v/>
      </c>
      <c r="CH25" s="58" t="str">
        <f t="shared" si="180"/>
        <v/>
      </c>
      <c r="CI25" s="58" t="str">
        <f t="shared" si="181"/>
        <v/>
      </c>
      <c r="CJ25" s="58" t="str">
        <f t="shared" si="182"/>
        <v/>
      </c>
      <c r="CK25" s="58" t="str">
        <f t="shared" si="183"/>
        <v/>
      </c>
      <c r="CL25" s="58" t="str">
        <f t="shared" si="184"/>
        <v/>
      </c>
      <c r="CM25" s="58" t="str">
        <f t="shared" si="185"/>
        <v/>
      </c>
      <c r="CN25" s="58" t="str">
        <f t="shared" si="186"/>
        <v/>
      </c>
      <c r="CO25" s="58" t="str">
        <f t="shared" si="187"/>
        <v/>
      </c>
      <c r="CP25" s="58" t="str">
        <f t="shared" si="188"/>
        <v>LLL$$</v>
      </c>
      <c r="CQ25" s="58" t="str">
        <f t="shared" si="189"/>
        <v/>
      </c>
      <c r="CR25" s="58" t="str">
        <f t="shared" si="190"/>
        <v/>
      </c>
      <c r="CS25" s="58" t="str">
        <f t="shared" si="191"/>
        <v/>
      </c>
      <c r="CT25" s="58" t="str">
        <f t="shared" si="192"/>
        <v/>
      </c>
      <c r="CU25" s="58" t="str">
        <f t="shared" si="193"/>
        <v/>
      </c>
      <c r="CV25" s="58" t="str">
        <f t="shared" si="194"/>
        <v/>
      </c>
      <c r="CW25" s="58" t="str">
        <f t="shared" si="195"/>
        <v/>
      </c>
      <c r="CX25" s="58" t="str">
        <f t="shared" si="196"/>
        <v/>
      </c>
      <c r="CY25" s="58" t="str">
        <f t="shared" si="197"/>
        <v/>
      </c>
      <c r="CZ25" s="58" t="str">
        <f t="shared" si="198"/>
        <v/>
      </c>
      <c r="DA25" s="58" t="str">
        <f t="shared" si="199"/>
        <v/>
      </c>
      <c r="DB25" s="58" t="str">
        <f t="shared" si="200"/>
        <v/>
      </c>
      <c r="DC25" s="58" t="str">
        <f t="shared" si="201"/>
        <v/>
      </c>
      <c r="DD25" s="58" t="str">
        <f t="shared" si="202"/>
        <v/>
      </c>
      <c r="DE25" s="58" t="str">
        <f t="shared" si="203"/>
        <v/>
      </c>
      <c r="DF25" s="58" t="str">
        <f t="shared" si="204"/>
        <v/>
      </c>
      <c r="DG25" s="58" t="str">
        <f t="shared" si="205"/>
        <v/>
      </c>
      <c r="DH25" s="58" t="str">
        <f t="shared" si="206"/>
        <v/>
      </c>
      <c r="DI25" s="58" t="str">
        <f t="shared" si="207"/>
        <v/>
      </c>
      <c r="DJ25" s="58" t="str">
        <f t="shared" si="208"/>
        <v/>
      </c>
      <c r="DK25" s="58" t="str">
        <f t="shared" si="209"/>
        <v/>
      </c>
      <c r="DL25" s="58" t="str">
        <f t="shared" si="210"/>
        <v/>
      </c>
      <c r="DM25" s="58" t="str">
        <f t="shared" si="211"/>
        <v/>
      </c>
      <c r="DN25" s="58" t="str">
        <f t="shared" si="212"/>
        <v/>
      </c>
      <c r="DO25" s="58" t="str">
        <f t="shared" si="213"/>
        <v/>
      </c>
      <c r="DP25" s="58" t="str">
        <f t="shared" si="214"/>
        <v/>
      </c>
      <c r="DQ25" s="58" t="str">
        <f t="shared" si="215"/>
        <v/>
      </c>
      <c r="DR25" s="58" t="str">
        <f t="shared" si="216"/>
        <v/>
      </c>
      <c r="DS25" s="58" t="str">
        <f t="shared" si="217"/>
        <v/>
      </c>
      <c r="DT25" s="58" t="str">
        <f t="shared" si="218"/>
        <v/>
      </c>
      <c r="DU25" s="58" t="str">
        <f t="shared" si="219"/>
        <v/>
      </c>
      <c r="DV25" s="58" t="str">
        <f t="shared" si="220"/>
        <v/>
      </c>
      <c r="DW25" s="58" t="str">
        <f t="shared" si="221"/>
        <v/>
      </c>
      <c r="DX25" s="58" t="str">
        <f t="shared" si="222"/>
        <v/>
      </c>
      <c r="DY25" s="58" t="str">
        <f t="shared" si="223"/>
        <v/>
      </c>
      <c r="DZ25" s="58" t="str">
        <f t="shared" si="224"/>
        <v/>
      </c>
      <c r="EA25" s="58" t="str">
        <f t="shared" si="225"/>
        <v/>
      </c>
      <c r="EB25" s="58" t="str">
        <f t="shared" si="226"/>
        <v/>
      </c>
      <c r="EC25" s="58" t="str">
        <f t="shared" si="227"/>
        <v/>
      </c>
      <c r="ED25" s="58" t="str">
        <f t="shared" si="228"/>
        <v/>
      </c>
      <c r="EE25" s="58" t="str">
        <f t="shared" si="229"/>
        <v/>
      </c>
      <c r="EF25" s="58" t="str">
        <f t="shared" si="230"/>
        <v/>
      </c>
      <c r="EG25" s="58" t="str">
        <f t="shared" si="231"/>
        <v/>
      </c>
      <c r="EH25" s="58" t="str">
        <f t="shared" si="232"/>
        <v/>
      </c>
      <c r="EI25" s="58" t="str">
        <f t="shared" si="233"/>
        <v/>
      </c>
      <c r="EJ25" s="58" t="str">
        <f t="shared" si="234"/>
        <v/>
      </c>
      <c r="EK25" s="58" t="str">
        <f t="shared" si="235"/>
        <v/>
      </c>
      <c r="EL25" s="58" t="str">
        <f t="shared" si="236"/>
        <v/>
      </c>
      <c r="EM25" s="58" t="str">
        <f t="shared" si="237"/>
        <v/>
      </c>
      <c r="EN25" s="58" t="str">
        <f t="shared" si="238"/>
        <v/>
      </c>
      <c r="EO25" s="58" t="str">
        <f t="shared" si="239"/>
        <v/>
      </c>
      <c r="EP25" s="58" t="str">
        <f t="shared" si="240"/>
        <v/>
      </c>
      <c r="EQ25" s="58" t="str">
        <f t="shared" si="241"/>
        <v/>
      </c>
      <c r="ER25" s="58" t="str">
        <f t="shared" si="242"/>
        <v/>
      </c>
      <c r="ES25" s="58" t="str">
        <f t="shared" si="243"/>
        <v/>
      </c>
      <c r="ET25" s="58" t="str">
        <f t="shared" si="244"/>
        <v/>
      </c>
      <c r="EU25" s="58" t="str">
        <f t="shared" si="245"/>
        <v/>
      </c>
      <c r="EV25" s="58" t="str">
        <f t="shared" si="246"/>
        <v/>
      </c>
      <c r="EW25" s="58" t="str">
        <f t="shared" si="247"/>
        <v/>
      </c>
      <c r="EX25" s="58" t="str">
        <f t="shared" si="248"/>
        <v/>
      </c>
      <c r="EY25" s="58" t="str">
        <f t="shared" si="249"/>
        <v/>
      </c>
      <c r="EZ25" s="58" t="str">
        <f t="shared" si="250"/>
        <v/>
      </c>
      <c r="FA25" s="58" t="str">
        <f t="shared" si="251"/>
        <v/>
      </c>
      <c r="FB25" s="58" t="str">
        <f t="shared" si="252"/>
        <v/>
      </c>
      <c r="FC25" s="58" t="str">
        <f t="shared" si="253"/>
        <v/>
      </c>
      <c r="FD25" s="58" t="str">
        <f t="shared" si="254"/>
        <v/>
      </c>
      <c r="FE25" s="58" t="str">
        <f t="shared" si="255"/>
        <v/>
      </c>
      <c r="FF25" s="58" t="str">
        <f t="shared" si="256"/>
        <v/>
      </c>
      <c r="FG25" s="58" t="str">
        <f t="shared" si="257"/>
        <v/>
      </c>
      <c r="FH25" s="58" t="str">
        <f t="shared" si="258"/>
        <v/>
      </c>
      <c r="FI25" s="58" t="str">
        <f t="shared" si="259"/>
        <v/>
      </c>
      <c r="FJ25" s="58" t="str">
        <f t="shared" si="260"/>
        <v/>
      </c>
      <c r="FK25" s="58" t="str">
        <f t="shared" si="261"/>
        <v/>
      </c>
      <c r="FL25" s="58" t="str">
        <f t="shared" si="262"/>
        <v/>
      </c>
      <c r="FM25" s="58" t="str">
        <f t="shared" si="263"/>
        <v/>
      </c>
      <c r="FN25" s="58" t="str">
        <f t="shared" si="264"/>
        <v/>
      </c>
      <c r="FO25" s="58" t="str">
        <f t="shared" si="265"/>
        <v/>
      </c>
      <c r="FP25" s="58" t="str">
        <f t="shared" si="266"/>
        <v/>
      </c>
      <c r="FQ25" s="58" t="str">
        <f t="shared" si="267"/>
        <v/>
      </c>
      <c r="FR25" s="58" t="str">
        <f t="shared" si="268"/>
        <v/>
      </c>
      <c r="FS25" s="58" t="str">
        <f t="shared" si="269"/>
        <v/>
      </c>
      <c r="FT25" s="58" t="str">
        <f t="shared" si="270"/>
        <v/>
      </c>
      <c r="FU25" s="58" t="str">
        <f t="shared" si="271"/>
        <v/>
      </c>
      <c r="FV25" s="58" t="str">
        <f t="shared" si="272"/>
        <v/>
      </c>
      <c r="FW25" s="58" t="str">
        <f t="shared" si="273"/>
        <v/>
      </c>
      <c r="FX25" s="58" t="str">
        <f t="shared" si="274"/>
        <v/>
      </c>
      <c r="FY25" s="58" t="str">
        <f t="shared" si="275"/>
        <v/>
      </c>
      <c r="FZ25" s="58" t="str">
        <f t="shared" si="276"/>
        <v/>
      </c>
      <c r="GA25" s="58" t="str">
        <f t="shared" si="277"/>
        <v/>
      </c>
      <c r="GB25" s="58" t="str">
        <f t="shared" si="278"/>
        <v/>
      </c>
      <c r="GC25" s="58" t="str">
        <f t="shared" si="279"/>
        <v/>
      </c>
      <c r="GD25" s="58" t="str">
        <f t="shared" si="280"/>
        <v/>
      </c>
      <c r="GE25" s="58" t="str">
        <f t="shared" si="281"/>
        <v/>
      </c>
      <c r="GF25" s="58" t="str">
        <f t="shared" si="282"/>
        <v/>
      </c>
      <c r="GG25" s="58" t="str">
        <f t="shared" si="283"/>
        <v/>
      </c>
      <c r="GH25" s="58" t="str">
        <f t="shared" si="284"/>
        <v/>
      </c>
      <c r="GI25" s="58" t="str">
        <f t="shared" si="285"/>
        <v/>
      </c>
      <c r="GJ25" s="58" t="str">
        <f t="shared" si="286"/>
        <v/>
      </c>
      <c r="GK25" s="58" t="str">
        <f t="shared" si="287"/>
        <v/>
      </c>
      <c r="GL25" s="58" t="str">
        <f t="shared" si="288"/>
        <v/>
      </c>
      <c r="GM25" s="58" t="str">
        <f t="shared" si="289"/>
        <v/>
      </c>
      <c r="GN25" s="58" t="str">
        <f t="shared" si="290"/>
        <v/>
      </c>
      <c r="GO25" s="58" t="str">
        <f t="shared" si="291"/>
        <v/>
      </c>
      <c r="GP25" s="58" t="str">
        <f t="shared" si="292"/>
        <v/>
      </c>
      <c r="GQ25" s="58" t="str">
        <f t="shared" si="293"/>
        <v/>
      </c>
      <c r="GR25" s="58" t="str">
        <f t="shared" si="294"/>
        <v/>
      </c>
      <c r="GS25" s="58" t="str">
        <f t="shared" si="295"/>
        <v/>
      </c>
      <c r="GT25" s="58" t="str">
        <f t="shared" si="296"/>
        <v/>
      </c>
      <c r="GU25" s="58" t="str">
        <f t="shared" si="297"/>
        <v/>
      </c>
      <c r="GV25" s="58" t="str">
        <f t="shared" si="298"/>
        <v/>
      </c>
      <c r="GW25" s="58" t="str">
        <f t="shared" si="299"/>
        <v/>
      </c>
      <c r="GX25" s="58" t="str">
        <f t="shared" si="300"/>
        <v/>
      </c>
      <c r="GY25" s="58" t="str">
        <f t="shared" si="301"/>
        <v/>
      </c>
      <c r="GZ25" s="58" t="str">
        <f t="shared" si="302"/>
        <v/>
      </c>
      <c r="HA25" s="58" t="str">
        <f t="shared" si="303"/>
        <v/>
      </c>
      <c r="HB25" s="58" t="str">
        <f t="shared" si="304"/>
        <v/>
      </c>
      <c r="HC25" s="58" t="str">
        <f t="shared" si="305"/>
        <v/>
      </c>
      <c r="HD25" s="58" t="str">
        <f t="shared" si="306"/>
        <v/>
      </c>
      <c r="HE25" s="58" t="str">
        <f t="shared" si="307"/>
        <v/>
      </c>
      <c r="HF25" s="58" t="str">
        <f t="shared" si="308"/>
        <v/>
      </c>
      <c r="HG25" s="58" t="str">
        <f t="shared" si="309"/>
        <v/>
      </c>
      <c r="HH25" s="58" t="str">
        <f t="shared" si="310"/>
        <v/>
      </c>
      <c r="HI25" s="58" t="str">
        <f t="shared" si="311"/>
        <v/>
      </c>
      <c r="HJ25" s="58" t="str">
        <f t="shared" si="312"/>
        <v/>
      </c>
      <c r="HK25" s="58" t="str">
        <f t="shared" si="313"/>
        <v/>
      </c>
      <c r="HL25" s="58" t="str">
        <f t="shared" si="314"/>
        <v/>
      </c>
      <c r="HM25" s="58" t="str">
        <f t="shared" si="315"/>
        <v/>
      </c>
      <c r="HN25" s="58" t="str">
        <f t="shared" si="316"/>
        <v/>
      </c>
      <c r="HO25" s="58" t="str">
        <f t="shared" si="317"/>
        <v/>
      </c>
      <c r="HP25" s="58" t="str">
        <f t="shared" si="318"/>
        <v/>
      </c>
      <c r="HQ25" s="58" t="str">
        <f t="shared" si="319"/>
        <v/>
      </c>
      <c r="HR25" s="58" t="str">
        <f t="shared" si="320"/>
        <v/>
      </c>
      <c r="HS25" s="58" t="str">
        <f t="shared" si="321"/>
        <v/>
      </c>
      <c r="HT25" s="58" t="str">
        <f t="shared" si="322"/>
        <v/>
      </c>
      <c r="HU25" s="58" t="str">
        <f t="shared" si="323"/>
        <v/>
      </c>
      <c r="HV25" s="58" t="str">
        <f t="shared" si="324"/>
        <v/>
      </c>
      <c r="HW25" s="58" t="str">
        <f t="shared" si="325"/>
        <v/>
      </c>
      <c r="HX25" s="58" t="str">
        <f t="shared" si="326"/>
        <v/>
      </c>
      <c r="HY25" s="58" t="str">
        <f t="shared" si="327"/>
        <v/>
      </c>
      <c r="HZ25" s="58" t="str">
        <f t="shared" si="328"/>
        <v/>
      </c>
      <c r="IA25" s="58" t="str">
        <f t="shared" si="329"/>
        <v/>
      </c>
      <c r="IB25" s="58" t="str">
        <f t="shared" si="330"/>
        <v/>
      </c>
      <c r="IC25" s="58" t="str">
        <f t="shared" si="331"/>
        <v/>
      </c>
      <c r="ID25" s="58" t="str">
        <f t="shared" si="332"/>
        <v/>
      </c>
      <c r="IE25" s="58" t="str">
        <f t="shared" si="333"/>
        <v/>
      </c>
      <c r="IF25" s="58" t="str">
        <f t="shared" si="334"/>
        <v/>
      </c>
      <c r="IG25" s="58" t="str">
        <f t="shared" si="335"/>
        <v/>
      </c>
      <c r="IH25" s="58" t="str">
        <f t="shared" si="336"/>
        <v/>
      </c>
      <c r="II25" s="58" t="str">
        <f t="shared" si="337"/>
        <v/>
      </c>
      <c r="IJ25" s="58" t="str">
        <f t="shared" si="338"/>
        <v/>
      </c>
      <c r="IK25" s="58" t="str">
        <f t="shared" si="339"/>
        <v/>
      </c>
      <c r="IL25" s="58" t="str">
        <f t="shared" si="340"/>
        <v/>
      </c>
      <c r="IM25" s="58" t="str">
        <f t="shared" si="341"/>
        <v/>
      </c>
      <c r="IN25" s="58" t="str">
        <f t="shared" si="342"/>
        <v/>
      </c>
      <c r="IO25" s="58" t="str">
        <f t="shared" si="343"/>
        <v/>
      </c>
      <c r="IP25" s="58" t="str">
        <f t="shared" si="344"/>
        <v/>
      </c>
      <c r="IQ25" s="58" t="str">
        <f t="shared" si="345"/>
        <v/>
      </c>
      <c r="IR25" s="58" t="str">
        <f t="shared" si="346"/>
        <v/>
      </c>
      <c r="IS25" s="58" t="str">
        <f t="shared" si="347"/>
        <v/>
      </c>
      <c r="IT25" s="58" t="str">
        <f t="shared" si="348"/>
        <v/>
      </c>
      <c r="IU25" s="58" t="str">
        <f t="shared" si="349"/>
        <v/>
      </c>
      <c r="IV25" s="58" t="str">
        <f t="shared" si="350"/>
        <v/>
      </c>
      <c r="IW25" s="58" t="str">
        <f t="shared" si="351"/>
        <v/>
      </c>
      <c r="IX25" s="58" t="str">
        <f t="shared" si="352"/>
        <v/>
      </c>
      <c r="IY25" s="58" t="str">
        <f t="shared" si="353"/>
        <v/>
      </c>
      <c r="IZ25" s="58" t="str">
        <f t="shared" si="354"/>
        <v/>
      </c>
      <c r="JA25" s="58" t="str">
        <f t="shared" si="355"/>
        <v/>
      </c>
      <c r="JB25" s="58" t="str">
        <f t="shared" si="356"/>
        <v/>
      </c>
      <c r="JC25" s="58" t="str">
        <f t="shared" si="357"/>
        <v/>
      </c>
      <c r="JD25" s="58" t="str">
        <f t="shared" si="358"/>
        <v/>
      </c>
      <c r="JE25" s="58" t="str">
        <f t="shared" si="359"/>
        <v/>
      </c>
      <c r="JF25" s="58" t="str">
        <f t="shared" si="360"/>
        <v/>
      </c>
      <c r="JG25" s="58" t="str">
        <f t="shared" si="361"/>
        <v/>
      </c>
      <c r="JH25" s="58" t="str">
        <f t="shared" si="362"/>
        <v/>
      </c>
      <c r="JI25" s="58" t="str">
        <f t="shared" si="363"/>
        <v/>
      </c>
      <c r="JJ25" s="58" t="str">
        <f t="shared" si="364"/>
        <v/>
      </c>
      <c r="JK25" s="58" t="str">
        <f t="shared" si="365"/>
        <v/>
      </c>
      <c r="JL25" s="58" t="str">
        <f t="shared" si="366"/>
        <v/>
      </c>
      <c r="JM25" s="58" t="str">
        <f t="shared" si="367"/>
        <v/>
      </c>
      <c r="JN25" s="58" t="str">
        <f t="shared" si="368"/>
        <v/>
      </c>
      <c r="JO25" s="58" t="str">
        <f t="shared" si="369"/>
        <v/>
      </c>
      <c r="JP25" s="58" t="str">
        <f t="shared" si="370"/>
        <v/>
      </c>
      <c r="JQ25" s="58" t="str">
        <f t="shared" si="371"/>
        <v/>
      </c>
      <c r="JR25" s="58" t="str">
        <f t="shared" si="372"/>
        <v/>
      </c>
      <c r="JS25" s="58" t="str">
        <f t="shared" si="373"/>
        <v/>
      </c>
      <c r="JT25" s="58" t="str">
        <f t="shared" si="374"/>
        <v/>
      </c>
      <c r="JU25" s="58" t="str">
        <f t="shared" si="375"/>
        <v/>
      </c>
      <c r="JV25" s="58" t="str">
        <f t="shared" si="376"/>
        <v/>
      </c>
      <c r="JW25" s="58" t="str">
        <f t="shared" si="377"/>
        <v/>
      </c>
      <c r="JX25" s="58" t="str">
        <f t="shared" si="378"/>
        <v/>
      </c>
      <c r="JY25" s="58" t="str">
        <f t="shared" si="379"/>
        <v/>
      </c>
      <c r="JZ25" s="58" t="str">
        <f t="shared" si="380"/>
        <v/>
      </c>
      <c r="KA25" s="58" t="str">
        <f t="shared" si="381"/>
        <v/>
      </c>
      <c r="KB25" s="58" t="str">
        <f t="shared" si="382"/>
        <v/>
      </c>
      <c r="KC25" s="58" t="str">
        <f t="shared" si="383"/>
        <v/>
      </c>
      <c r="KD25" s="58" t="str">
        <f t="shared" si="384"/>
        <v/>
      </c>
      <c r="KE25" s="58" t="str">
        <f t="shared" si="385"/>
        <v/>
      </c>
      <c r="KF25" s="58" t="str">
        <f t="shared" si="386"/>
        <v/>
      </c>
      <c r="KG25" s="58" t="str">
        <f t="shared" si="387"/>
        <v/>
      </c>
      <c r="KH25" s="58" t="str">
        <f t="shared" si="388"/>
        <v/>
      </c>
      <c r="KI25" s="58" t="str">
        <f t="shared" si="389"/>
        <v/>
      </c>
      <c r="KJ25" s="58" t="str">
        <f t="shared" si="390"/>
        <v/>
      </c>
      <c r="KK25" s="58" t="str">
        <f t="shared" si="391"/>
        <v/>
      </c>
      <c r="KL25" s="58" t="str">
        <f t="shared" si="392"/>
        <v/>
      </c>
      <c r="KM25" s="58" t="str">
        <f t="shared" si="393"/>
        <v/>
      </c>
      <c r="KN25" s="58" t="str">
        <f t="shared" si="394"/>
        <v/>
      </c>
      <c r="KO25" s="58" t="str">
        <f t="shared" si="395"/>
        <v/>
      </c>
      <c r="KP25" s="58" t="str">
        <f t="shared" si="396"/>
        <v/>
      </c>
      <c r="KQ25" s="58" t="str">
        <f t="shared" si="397"/>
        <v/>
      </c>
      <c r="KR25" s="58" t="str">
        <f t="shared" si="398"/>
        <v/>
      </c>
      <c r="KS25" s="58" t="str">
        <f t="shared" si="399"/>
        <v/>
      </c>
      <c r="KT25" s="58" t="str">
        <f t="shared" si="400"/>
        <v/>
      </c>
      <c r="KU25" s="58" t="str">
        <f t="shared" si="401"/>
        <v/>
      </c>
      <c r="KV25" s="58" t="str">
        <f t="shared" si="402"/>
        <v/>
      </c>
      <c r="KW25" s="58" t="str">
        <f t="shared" si="403"/>
        <v/>
      </c>
      <c r="KX25" s="58" t="str">
        <f t="shared" si="404"/>
        <v/>
      </c>
    </row>
    <row r="26" spans="7:310" x14ac:dyDescent="0.55000000000000004">
      <c r="G26" s="46">
        <f t="shared" ca="1" si="105"/>
        <v>22.296979010742234</v>
      </c>
      <c r="H26" s="47" t="s">
        <v>31</v>
      </c>
      <c r="I26" s="56" t="s">
        <v>52</v>
      </c>
      <c r="K26" s="57" t="str">
        <f t="shared" si="104"/>
        <v/>
      </c>
      <c r="L26" s="57" t="str">
        <f t="shared" si="106"/>
        <v/>
      </c>
      <c r="M26" s="57" t="str">
        <f t="shared" si="107"/>
        <v/>
      </c>
      <c r="N26" s="57" t="str">
        <f t="shared" si="108"/>
        <v/>
      </c>
      <c r="O26" s="57" t="str">
        <f t="shared" si="109"/>
        <v/>
      </c>
      <c r="P26" s="57" t="str">
        <f t="shared" si="110"/>
        <v/>
      </c>
      <c r="Q26" s="57" t="str">
        <f t="shared" si="111"/>
        <v/>
      </c>
      <c r="R26" s="57" t="str">
        <f t="shared" si="112"/>
        <v/>
      </c>
      <c r="S26" s="57" t="str">
        <f t="shared" si="113"/>
        <v/>
      </c>
      <c r="T26" s="57" t="str">
        <f t="shared" si="114"/>
        <v/>
      </c>
      <c r="U26" s="57" t="str">
        <f t="shared" si="115"/>
        <v/>
      </c>
      <c r="V26" s="57" t="str">
        <f t="shared" si="116"/>
        <v/>
      </c>
      <c r="W26" s="57" t="str">
        <f t="shared" si="117"/>
        <v/>
      </c>
      <c r="X26" s="57" t="str">
        <f t="shared" si="118"/>
        <v/>
      </c>
      <c r="Y26" s="57" t="str">
        <f t="shared" si="119"/>
        <v/>
      </c>
      <c r="Z26" s="57" t="str">
        <f t="shared" si="120"/>
        <v/>
      </c>
      <c r="AA26" s="57" t="str">
        <f t="shared" si="121"/>
        <v/>
      </c>
      <c r="AB26" s="57" t="str">
        <f t="shared" si="122"/>
        <v/>
      </c>
      <c r="AC26" s="57" t="str">
        <f t="shared" si="123"/>
        <v/>
      </c>
      <c r="AD26" s="57" t="str">
        <f t="shared" si="124"/>
        <v/>
      </c>
      <c r="AE26" s="58" t="str">
        <f t="shared" si="125"/>
        <v/>
      </c>
      <c r="AF26" s="58" t="str">
        <f t="shared" si="126"/>
        <v/>
      </c>
      <c r="AG26" s="58" t="str">
        <f t="shared" si="127"/>
        <v/>
      </c>
      <c r="AH26" s="58" t="str">
        <f t="shared" si="128"/>
        <v/>
      </c>
      <c r="AI26" s="58" t="str">
        <f t="shared" si="129"/>
        <v/>
      </c>
      <c r="AJ26" s="58" t="str">
        <f t="shared" si="130"/>
        <v/>
      </c>
      <c r="AK26" s="58" t="str">
        <f t="shared" si="131"/>
        <v/>
      </c>
      <c r="AL26" s="58" t="str">
        <f t="shared" si="132"/>
        <v/>
      </c>
      <c r="AM26" s="58" t="str">
        <f t="shared" si="133"/>
        <v/>
      </c>
      <c r="AN26" s="58" t="str">
        <f t="shared" si="134"/>
        <v/>
      </c>
      <c r="AO26" s="58" t="str">
        <f t="shared" si="135"/>
        <v/>
      </c>
      <c r="AP26" s="58" t="str">
        <f t="shared" si="136"/>
        <v/>
      </c>
      <c r="AQ26" s="58" t="str">
        <f t="shared" si="137"/>
        <v/>
      </c>
      <c r="AR26" s="58" t="str">
        <f t="shared" si="138"/>
        <v/>
      </c>
      <c r="AS26" s="58" t="str">
        <f t="shared" si="139"/>
        <v/>
      </c>
      <c r="AT26" s="58" t="str">
        <f t="shared" si="140"/>
        <v/>
      </c>
      <c r="AU26" s="58" t="str">
        <f t="shared" si="141"/>
        <v/>
      </c>
      <c r="AV26" s="58" t="str">
        <f t="shared" si="142"/>
        <v/>
      </c>
      <c r="AW26" s="58" t="str">
        <f t="shared" si="143"/>
        <v/>
      </c>
      <c r="AX26" s="58" t="str">
        <f t="shared" si="144"/>
        <v/>
      </c>
      <c r="AY26" s="58" t="str">
        <f t="shared" si="145"/>
        <v/>
      </c>
      <c r="AZ26" s="58" t="str">
        <f t="shared" si="146"/>
        <v/>
      </c>
      <c r="BA26" s="58" t="str">
        <f t="shared" si="147"/>
        <v/>
      </c>
      <c r="BB26" s="58" t="str">
        <f t="shared" si="148"/>
        <v/>
      </c>
      <c r="BC26" s="58" t="str">
        <f t="shared" si="149"/>
        <v/>
      </c>
      <c r="BD26" s="58" t="str">
        <f t="shared" si="150"/>
        <v/>
      </c>
      <c r="BE26" s="58" t="str">
        <f t="shared" si="151"/>
        <v/>
      </c>
      <c r="BF26" s="58" t="str">
        <f t="shared" si="152"/>
        <v/>
      </c>
      <c r="BG26" s="58" t="str">
        <f t="shared" si="153"/>
        <v/>
      </c>
      <c r="BH26" s="58" t="str">
        <f t="shared" si="154"/>
        <v/>
      </c>
      <c r="BI26" s="58" t="str">
        <f t="shared" si="155"/>
        <v/>
      </c>
      <c r="BJ26" s="58" t="str">
        <f t="shared" si="156"/>
        <v/>
      </c>
      <c r="BK26" s="58" t="str">
        <f t="shared" si="157"/>
        <v/>
      </c>
      <c r="BL26" s="58" t="str">
        <f t="shared" si="158"/>
        <v/>
      </c>
      <c r="BM26" s="58" t="str">
        <f t="shared" si="159"/>
        <v/>
      </c>
      <c r="BN26" s="58" t="str">
        <f t="shared" si="160"/>
        <v/>
      </c>
      <c r="BO26" s="58" t="str">
        <f t="shared" si="161"/>
        <v/>
      </c>
      <c r="BP26" s="58" t="str">
        <f t="shared" si="162"/>
        <v/>
      </c>
      <c r="BQ26" s="58" t="str">
        <f t="shared" si="163"/>
        <v/>
      </c>
      <c r="BR26" s="58" t="str">
        <f t="shared" si="164"/>
        <v/>
      </c>
      <c r="BS26" s="58" t="str">
        <f t="shared" si="165"/>
        <v/>
      </c>
      <c r="BT26" s="58" t="str">
        <f t="shared" si="166"/>
        <v>DLLD$</v>
      </c>
      <c r="BU26" s="58" t="str">
        <f t="shared" si="167"/>
        <v/>
      </c>
      <c r="BV26" s="58" t="str">
        <f t="shared" si="168"/>
        <v/>
      </c>
      <c r="BW26" s="58" t="str">
        <f t="shared" si="169"/>
        <v/>
      </c>
      <c r="BX26" s="58" t="str">
        <f t="shared" si="170"/>
        <v/>
      </c>
      <c r="BY26" s="58" t="str">
        <f t="shared" si="171"/>
        <v/>
      </c>
      <c r="BZ26" s="58" t="str">
        <f t="shared" si="172"/>
        <v/>
      </c>
      <c r="CA26" s="58" t="str">
        <f t="shared" si="173"/>
        <v/>
      </c>
      <c r="CB26" s="58" t="str">
        <f t="shared" si="174"/>
        <v/>
      </c>
      <c r="CC26" s="58" t="str">
        <f t="shared" si="175"/>
        <v/>
      </c>
      <c r="CD26" s="58" t="str">
        <f t="shared" si="176"/>
        <v/>
      </c>
      <c r="CE26" s="58" t="str">
        <f t="shared" si="177"/>
        <v/>
      </c>
      <c r="CF26" s="58" t="str">
        <f t="shared" si="178"/>
        <v/>
      </c>
      <c r="CG26" s="58" t="str">
        <f t="shared" si="179"/>
        <v/>
      </c>
      <c r="CH26" s="58" t="str">
        <f t="shared" si="180"/>
        <v/>
      </c>
      <c r="CI26" s="58" t="str">
        <f t="shared" si="181"/>
        <v/>
      </c>
      <c r="CJ26" s="58" t="str">
        <f t="shared" si="182"/>
        <v/>
      </c>
      <c r="CK26" s="58" t="str">
        <f t="shared" si="183"/>
        <v/>
      </c>
      <c r="CL26" s="58" t="str">
        <f t="shared" si="184"/>
        <v/>
      </c>
      <c r="CM26" s="58" t="str">
        <f t="shared" si="185"/>
        <v/>
      </c>
      <c r="CN26" s="58" t="str">
        <f t="shared" si="186"/>
        <v/>
      </c>
      <c r="CO26" s="58" t="str">
        <f t="shared" si="187"/>
        <v/>
      </c>
      <c r="CP26" s="58" t="str">
        <f t="shared" si="188"/>
        <v/>
      </c>
      <c r="CQ26" s="58" t="str">
        <f t="shared" si="189"/>
        <v/>
      </c>
      <c r="CR26" s="58" t="str">
        <f t="shared" si="190"/>
        <v/>
      </c>
      <c r="CS26" s="58" t="str">
        <f t="shared" si="191"/>
        <v/>
      </c>
      <c r="CT26" s="58" t="str">
        <f t="shared" si="192"/>
        <v/>
      </c>
      <c r="CU26" s="58" t="str">
        <f t="shared" si="193"/>
        <v/>
      </c>
      <c r="CV26" s="58" t="str">
        <f t="shared" si="194"/>
        <v/>
      </c>
      <c r="CW26" s="58" t="str">
        <f t="shared" si="195"/>
        <v/>
      </c>
      <c r="CX26" s="58" t="str">
        <f t="shared" si="196"/>
        <v/>
      </c>
      <c r="CY26" s="58" t="str">
        <f t="shared" si="197"/>
        <v/>
      </c>
      <c r="CZ26" s="58" t="str">
        <f t="shared" si="198"/>
        <v/>
      </c>
      <c r="DA26" s="58" t="str">
        <f t="shared" si="199"/>
        <v/>
      </c>
      <c r="DB26" s="58" t="str">
        <f t="shared" si="200"/>
        <v/>
      </c>
      <c r="DC26" s="58" t="str">
        <f t="shared" si="201"/>
        <v/>
      </c>
      <c r="DD26" s="58" t="str">
        <f t="shared" si="202"/>
        <v/>
      </c>
      <c r="DE26" s="58" t="str">
        <f t="shared" si="203"/>
        <v/>
      </c>
      <c r="DF26" s="58" t="str">
        <f t="shared" si="204"/>
        <v/>
      </c>
      <c r="DG26" s="58" t="str">
        <f t="shared" si="205"/>
        <v/>
      </c>
      <c r="DH26" s="58" t="str">
        <f t="shared" si="206"/>
        <v/>
      </c>
      <c r="DI26" s="58" t="str">
        <f t="shared" si="207"/>
        <v/>
      </c>
      <c r="DJ26" s="58" t="str">
        <f t="shared" si="208"/>
        <v/>
      </c>
      <c r="DK26" s="58" t="str">
        <f t="shared" si="209"/>
        <v/>
      </c>
      <c r="DL26" s="58" t="str">
        <f t="shared" si="210"/>
        <v/>
      </c>
      <c r="DM26" s="58" t="str">
        <f t="shared" si="211"/>
        <v/>
      </c>
      <c r="DN26" s="58" t="str">
        <f t="shared" si="212"/>
        <v/>
      </c>
      <c r="DO26" s="58" t="str">
        <f t="shared" si="213"/>
        <v/>
      </c>
      <c r="DP26" s="58" t="str">
        <f t="shared" si="214"/>
        <v/>
      </c>
      <c r="DQ26" s="58" t="str">
        <f t="shared" si="215"/>
        <v/>
      </c>
      <c r="DR26" s="58" t="str">
        <f t="shared" si="216"/>
        <v/>
      </c>
      <c r="DS26" s="58" t="str">
        <f t="shared" si="217"/>
        <v/>
      </c>
      <c r="DT26" s="58" t="str">
        <f t="shared" si="218"/>
        <v/>
      </c>
      <c r="DU26" s="58" t="str">
        <f t="shared" si="219"/>
        <v/>
      </c>
      <c r="DV26" s="58" t="str">
        <f t="shared" si="220"/>
        <v/>
      </c>
      <c r="DW26" s="58" t="str">
        <f t="shared" si="221"/>
        <v/>
      </c>
      <c r="DX26" s="58" t="str">
        <f t="shared" si="222"/>
        <v/>
      </c>
      <c r="DY26" s="58" t="str">
        <f t="shared" si="223"/>
        <v/>
      </c>
      <c r="DZ26" s="58" t="str">
        <f t="shared" si="224"/>
        <v/>
      </c>
      <c r="EA26" s="58" t="str">
        <f t="shared" si="225"/>
        <v/>
      </c>
      <c r="EB26" s="58" t="str">
        <f t="shared" si="226"/>
        <v/>
      </c>
      <c r="EC26" s="58" t="str">
        <f t="shared" si="227"/>
        <v/>
      </c>
      <c r="ED26" s="58" t="str">
        <f t="shared" si="228"/>
        <v/>
      </c>
      <c r="EE26" s="58" t="str">
        <f t="shared" si="229"/>
        <v/>
      </c>
      <c r="EF26" s="58" t="str">
        <f t="shared" si="230"/>
        <v/>
      </c>
      <c r="EG26" s="58" t="str">
        <f t="shared" si="231"/>
        <v/>
      </c>
      <c r="EH26" s="58" t="str">
        <f t="shared" si="232"/>
        <v/>
      </c>
      <c r="EI26" s="58" t="str">
        <f t="shared" si="233"/>
        <v/>
      </c>
      <c r="EJ26" s="58" t="str">
        <f t="shared" si="234"/>
        <v/>
      </c>
      <c r="EK26" s="58" t="str">
        <f t="shared" si="235"/>
        <v/>
      </c>
      <c r="EL26" s="58" t="str">
        <f t="shared" si="236"/>
        <v/>
      </c>
      <c r="EM26" s="58" t="str">
        <f t="shared" si="237"/>
        <v/>
      </c>
      <c r="EN26" s="58" t="str">
        <f t="shared" si="238"/>
        <v/>
      </c>
      <c r="EO26" s="58" t="str">
        <f t="shared" si="239"/>
        <v/>
      </c>
      <c r="EP26" s="58" t="str">
        <f t="shared" si="240"/>
        <v/>
      </c>
      <c r="EQ26" s="58" t="str">
        <f t="shared" si="241"/>
        <v/>
      </c>
      <c r="ER26" s="58" t="str">
        <f t="shared" si="242"/>
        <v/>
      </c>
      <c r="ES26" s="58" t="str">
        <f t="shared" si="243"/>
        <v/>
      </c>
      <c r="ET26" s="58" t="str">
        <f t="shared" si="244"/>
        <v/>
      </c>
      <c r="EU26" s="58" t="str">
        <f t="shared" si="245"/>
        <v/>
      </c>
      <c r="EV26" s="58" t="str">
        <f t="shared" si="246"/>
        <v/>
      </c>
      <c r="EW26" s="58" t="str">
        <f t="shared" si="247"/>
        <v/>
      </c>
      <c r="EX26" s="58" t="str">
        <f t="shared" si="248"/>
        <v/>
      </c>
      <c r="EY26" s="58" t="str">
        <f t="shared" si="249"/>
        <v/>
      </c>
      <c r="EZ26" s="58" t="str">
        <f t="shared" si="250"/>
        <v/>
      </c>
      <c r="FA26" s="58" t="str">
        <f t="shared" si="251"/>
        <v/>
      </c>
      <c r="FB26" s="58" t="str">
        <f t="shared" si="252"/>
        <v/>
      </c>
      <c r="FC26" s="58" t="str">
        <f t="shared" si="253"/>
        <v/>
      </c>
      <c r="FD26" s="58" t="str">
        <f t="shared" si="254"/>
        <v/>
      </c>
      <c r="FE26" s="58" t="str">
        <f t="shared" si="255"/>
        <v/>
      </c>
      <c r="FF26" s="58" t="str">
        <f t="shared" si="256"/>
        <v/>
      </c>
      <c r="FG26" s="58" t="str">
        <f t="shared" si="257"/>
        <v/>
      </c>
      <c r="FH26" s="58" t="str">
        <f t="shared" si="258"/>
        <v/>
      </c>
      <c r="FI26" s="58" t="str">
        <f t="shared" si="259"/>
        <v/>
      </c>
      <c r="FJ26" s="58" t="str">
        <f t="shared" si="260"/>
        <v/>
      </c>
      <c r="FK26" s="58" t="str">
        <f t="shared" si="261"/>
        <v/>
      </c>
      <c r="FL26" s="58" t="str">
        <f t="shared" si="262"/>
        <v/>
      </c>
      <c r="FM26" s="58" t="str">
        <f t="shared" si="263"/>
        <v/>
      </c>
      <c r="FN26" s="58" t="str">
        <f t="shared" si="264"/>
        <v/>
      </c>
      <c r="FO26" s="58" t="str">
        <f t="shared" si="265"/>
        <v/>
      </c>
      <c r="FP26" s="58" t="str">
        <f t="shared" si="266"/>
        <v/>
      </c>
      <c r="FQ26" s="58" t="str">
        <f t="shared" si="267"/>
        <v/>
      </c>
      <c r="FR26" s="58" t="str">
        <f t="shared" si="268"/>
        <v/>
      </c>
      <c r="FS26" s="58" t="str">
        <f t="shared" si="269"/>
        <v/>
      </c>
      <c r="FT26" s="58" t="str">
        <f t="shared" si="270"/>
        <v/>
      </c>
      <c r="FU26" s="58" t="str">
        <f t="shared" si="271"/>
        <v/>
      </c>
      <c r="FV26" s="58" t="str">
        <f t="shared" si="272"/>
        <v/>
      </c>
      <c r="FW26" s="58" t="str">
        <f t="shared" si="273"/>
        <v/>
      </c>
      <c r="FX26" s="58" t="str">
        <f t="shared" si="274"/>
        <v/>
      </c>
      <c r="FY26" s="58" t="str">
        <f t="shared" si="275"/>
        <v/>
      </c>
      <c r="FZ26" s="58" t="str">
        <f t="shared" si="276"/>
        <v/>
      </c>
      <c r="GA26" s="58" t="str">
        <f t="shared" si="277"/>
        <v/>
      </c>
      <c r="GB26" s="58" t="str">
        <f t="shared" si="278"/>
        <v/>
      </c>
      <c r="GC26" s="58" t="str">
        <f t="shared" si="279"/>
        <v/>
      </c>
      <c r="GD26" s="58" t="str">
        <f t="shared" si="280"/>
        <v/>
      </c>
      <c r="GE26" s="58" t="str">
        <f t="shared" si="281"/>
        <v/>
      </c>
      <c r="GF26" s="58" t="str">
        <f t="shared" si="282"/>
        <v/>
      </c>
      <c r="GG26" s="58" t="str">
        <f t="shared" si="283"/>
        <v/>
      </c>
      <c r="GH26" s="58" t="str">
        <f t="shared" si="284"/>
        <v/>
      </c>
      <c r="GI26" s="58" t="str">
        <f t="shared" si="285"/>
        <v/>
      </c>
      <c r="GJ26" s="58" t="str">
        <f t="shared" si="286"/>
        <v/>
      </c>
      <c r="GK26" s="58" t="str">
        <f t="shared" si="287"/>
        <v/>
      </c>
      <c r="GL26" s="58" t="str">
        <f t="shared" si="288"/>
        <v/>
      </c>
      <c r="GM26" s="58" t="str">
        <f t="shared" si="289"/>
        <v/>
      </c>
      <c r="GN26" s="58" t="str">
        <f t="shared" si="290"/>
        <v/>
      </c>
      <c r="GO26" s="58" t="str">
        <f t="shared" si="291"/>
        <v/>
      </c>
      <c r="GP26" s="58" t="str">
        <f t="shared" si="292"/>
        <v/>
      </c>
      <c r="GQ26" s="58" t="str">
        <f t="shared" si="293"/>
        <v/>
      </c>
      <c r="GR26" s="58" t="str">
        <f t="shared" si="294"/>
        <v/>
      </c>
      <c r="GS26" s="58" t="str">
        <f t="shared" si="295"/>
        <v/>
      </c>
      <c r="GT26" s="58" t="str">
        <f t="shared" si="296"/>
        <v/>
      </c>
      <c r="GU26" s="58" t="str">
        <f t="shared" si="297"/>
        <v/>
      </c>
      <c r="GV26" s="58" t="str">
        <f t="shared" si="298"/>
        <v/>
      </c>
      <c r="GW26" s="58" t="str">
        <f t="shared" si="299"/>
        <v/>
      </c>
      <c r="GX26" s="58" t="str">
        <f t="shared" si="300"/>
        <v/>
      </c>
      <c r="GY26" s="58" t="str">
        <f t="shared" si="301"/>
        <v/>
      </c>
      <c r="GZ26" s="58" t="str">
        <f t="shared" si="302"/>
        <v/>
      </c>
      <c r="HA26" s="58" t="str">
        <f t="shared" si="303"/>
        <v/>
      </c>
      <c r="HB26" s="58" t="str">
        <f t="shared" si="304"/>
        <v/>
      </c>
      <c r="HC26" s="58" t="str">
        <f t="shared" si="305"/>
        <v/>
      </c>
      <c r="HD26" s="58" t="str">
        <f t="shared" si="306"/>
        <v/>
      </c>
      <c r="HE26" s="58" t="str">
        <f t="shared" si="307"/>
        <v/>
      </c>
      <c r="HF26" s="58" t="str">
        <f t="shared" si="308"/>
        <v/>
      </c>
      <c r="HG26" s="58" t="str">
        <f t="shared" si="309"/>
        <v/>
      </c>
      <c r="HH26" s="58" t="str">
        <f t="shared" si="310"/>
        <v/>
      </c>
      <c r="HI26" s="58" t="str">
        <f t="shared" si="311"/>
        <v/>
      </c>
      <c r="HJ26" s="58" t="str">
        <f t="shared" si="312"/>
        <v/>
      </c>
      <c r="HK26" s="58" t="str">
        <f t="shared" si="313"/>
        <v/>
      </c>
      <c r="HL26" s="58" t="str">
        <f t="shared" si="314"/>
        <v/>
      </c>
      <c r="HM26" s="58" t="str">
        <f t="shared" si="315"/>
        <v/>
      </c>
      <c r="HN26" s="58" t="str">
        <f t="shared" si="316"/>
        <v/>
      </c>
      <c r="HO26" s="58" t="str">
        <f t="shared" si="317"/>
        <v/>
      </c>
      <c r="HP26" s="58" t="str">
        <f t="shared" si="318"/>
        <v/>
      </c>
      <c r="HQ26" s="58" t="str">
        <f t="shared" si="319"/>
        <v/>
      </c>
      <c r="HR26" s="58" t="str">
        <f t="shared" si="320"/>
        <v/>
      </c>
      <c r="HS26" s="58" t="str">
        <f t="shared" si="321"/>
        <v/>
      </c>
      <c r="HT26" s="58" t="str">
        <f t="shared" si="322"/>
        <v/>
      </c>
      <c r="HU26" s="58" t="str">
        <f t="shared" si="323"/>
        <v/>
      </c>
      <c r="HV26" s="58" t="str">
        <f t="shared" si="324"/>
        <v/>
      </c>
      <c r="HW26" s="58" t="str">
        <f t="shared" si="325"/>
        <v/>
      </c>
      <c r="HX26" s="58" t="str">
        <f t="shared" si="326"/>
        <v/>
      </c>
      <c r="HY26" s="58" t="str">
        <f t="shared" si="327"/>
        <v/>
      </c>
      <c r="HZ26" s="58" t="str">
        <f t="shared" si="328"/>
        <v/>
      </c>
      <c r="IA26" s="58" t="str">
        <f t="shared" si="329"/>
        <v/>
      </c>
      <c r="IB26" s="58" t="str">
        <f t="shared" si="330"/>
        <v/>
      </c>
      <c r="IC26" s="58" t="str">
        <f t="shared" si="331"/>
        <v/>
      </c>
      <c r="ID26" s="58" t="str">
        <f t="shared" si="332"/>
        <v/>
      </c>
      <c r="IE26" s="58" t="str">
        <f t="shared" si="333"/>
        <v/>
      </c>
      <c r="IF26" s="58" t="str">
        <f t="shared" si="334"/>
        <v/>
      </c>
      <c r="IG26" s="58" t="str">
        <f t="shared" si="335"/>
        <v/>
      </c>
      <c r="IH26" s="58" t="str">
        <f t="shared" si="336"/>
        <v/>
      </c>
      <c r="II26" s="58" t="str">
        <f t="shared" si="337"/>
        <v/>
      </c>
      <c r="IJ26" s="58" t="str">
        <f t="shared" si="338"/>
        <v/>
      </c>
      <c r="IK26" s="58" t="str">
        <f t="shared" si="339"/>
        <v/>
      </c>
      <c r="IL26" s="58" t="str">
        <f t="shared" si="340"/>
        <v/>
      </c>
      <c r="IM26" s="58" t="str">
        <f t="shared" si="341"/>
        <v/>
      </c>
      <c r="IN26" s="58" t="str">
        <f t="shared" si="342"/>
        <v/>
      </c>
      <c r="IO26" s="58" t="str">
        <f t="shared" si="343"/>
        <v/>
      </c>
      <c r="IP26" s="58" t="str">
        <f t="shared" si="344"/>
        <v/>
      </c>
      <c r="IQ26" s="58" t="str">
        <f t="shared" si="345"/>
        <v/>
      </c>
      <c r="IR26" s="58" t="str">
        <f t="shared" si="346"/>
        <v/>
      </c>
      <c r="IS26" s="58" t="str">
        <f t="shared" si="347"/>
        <v/>
      </c>
      <c r="IT26" s="58" t="str">
        <f t="shared" si="348"/>
        <v/>
      </c>
      <c r="IU26" s="58" t="str">
        <f t="shared" si="349"/>
        <v/>
      </c>
      <c r="IV26" s="58" t="str">
        <f t="shared" si="350"/>
        <v/>
      </c>
      <c r="IW26" s="58" t="str">
        <f t="shared" si="351"/>
        <v/>
      </c>
      <c r="IX26" s="58" t="str">
        <f t="shared" si="352"/>
        <v/>
      </c>
      <c r="IY26" s="58" t="str">
        <f t="shared" si="353"/>
        <v/>
      </c>
      <c r="IZ26" s="58" t="str">
        <f t="shared" si="354"/>
        <v/>
      </c>
      <c r="JA26" s="58" t="str">
        <f t="shared" si="355"/>
        <v/>
      </c>
      <c r="JB26" s="58" t="str">
        <f t="shared" si="356"/>
        <v/>
      </c>
      <c r="JC26" s="58" t="str">
        <f t="shared" si="357"/>
        <v/>
      </c>
      <c r="JD26" s="58" t="str">
        <f t="shared" si="358"/>
        <v/>
      </c>
      <c r="JE26" s="58" t="str">
        <f t="shared" si="359"/>
        <v/>
      </c>
      <c r="JF26" s="58" t="str">
        <f t="shared" si="360"/>
        <v/>
      </c>
      <c r="JG26" s="58" t="str">
        <f t="shared" si="361"/>
        <v/>
      </c>
      <c r="JH26" s="58" t="str">
        <f t="shared" si="362"/>
        <v/>
      </c>
      <c r="JI26" s="58" t="str">
        <f t="shared" si="363"/>
        <v/>
      </c>
      <c r="JJ26" s="58" t="str">
        <f t="shared" si="364"/>
        <v/>
      </c>
      <c r="JK26" s="58" t="str">
        <f t="shared" si="365"/>
        <v/>
      </c>
      <c r="JL26" s="58" t="str">
        <f t="shared" si="366"/>
        <v/>
      </c>
      <c r="JM26" s="58" t="str">
        <f t="shared" si="367"/>
        <v/>
      </c>
      <c r="JN26" s="58" t="str">
        <f t="shared" si="368"/>
        <v/>
      </c>
      <c r="JO26" s="58" t="str">
        <f t="shared" si="369"/>
        <v/>
      </c>
      <c r="JP26" s="58" t="str">
        <f t="shared" si="370"/>
        <v/>
      </c>
      <c r="JQ26" s="58" t="str">
        <f t="shared" si="371"/>
        <v/>
      </c>
      <c r="JR26" s="58" t="str">
        <f t="shared" si="372"/>
        <v/>
      </c>
      <c r="JS26" s="58" t="str">
        <f t="shared" si="373"/>
        <v/>
      </c>
      <c r="JT26" s="58" t="str">
        <f t="shared" si="374"/>
        <v/>
      </c>
      <c r="JU26" s="58" t="str">
        <f t="shared" si="375"/>
        <v/>
      </c>
      <c r="JV26" s="58" t="str">
        <f t="shared" si="376"/>
        <v/>
      </c>
      <c r="JW26" s="58" t="str">
        <f t="shared" si="377"/>
        <v/>
      </c>
      <c r="JX26" s="58" t="str">
        <f t="shared" si="378"/>
        <v/>
      </c>
      <c r="JY26" s="58" t="str">
        <f t="shared" si="379"/>
        <v/>
      </c>
      <c r="JZ26" s="58" t="str">
        <f t="shared" si="380"/>
        <v/>
      </c>
      <c r="KA26" s="58" t="str">
        <f t="shared" si="381"/>
        <v/>
      </c>
      <c r="KB26" s="58" t="str">
        <f t="shared" si="382"/>
        <v/>
      </c>
      <c r="KC26" s="58" t="str">
        <f t="shared" si="383"/>
        <v/>
      </c>
      <c r="KD26" s="58" t="str">
        <f t="shared" si="384"/>
        <v/>
      </c>
      <c r="KE26" s="58" t="str">
        <f t="shared" si="385"/>
        <v/>
      </c>
      <c r="KF26" s="58" t="str">
        <f t="shared" si="386"/>
        <v/>
      </c>
      <c r="KG26" s="58" t="str">
        <f t="shared" si="387"/>
        <v/>
      </c>
      <c r="KH26" s="58" t="str">
        <f t="shared" si="388"/>
        <v/>
      </c>
      <c r="KI26" s="58" t="str">
        <f t="shared" si="389"/>
        <v/>
      </c>
      <c r="KJ26" s="58" t="str">
        <f t="shared" si="390"/>
        <v/>
      </c>
      <c r="KK26" s="58" t="str">
        <f t="shared" si="391"/>
        <v/>
      </c>
      <c r="KL26" s="58" t="str">
        <f t="shared" si="392"/>
        <v/>
      </c>
      <c r="KM26" s="58" t="str">
        <f t="shared" si="393"/>
        <v/>
      </c>
      <c r="KN26" s="58" t="str">
        <f t="shared" si="394"/>
        <v/>
      </c>
      <c r="KO26" s="58" t="str">
        <f t="shared" si="395"/>
        <v/>
      </c>
      <c r="KP26" s="58" t="str">
        <f t="shared" si="396"/>
        <v/>
      </c>
      <c r="KQ26" s="58" t="str">
        <f t="shared" si="397"/>
        <v/>
      </c>
      <c r="KR26" s="58" t="str">
        <f t="shared" si="398"/>
        <v/>
      </c>
      <c r="KS26" s="58" t="str">
        <f t="shared" si="399"/>
        <v/>
      </c>
      <c r="KT26" s="58" t="str">
        <f t="shared" si="400"/>
        <v/>
      </c>
      <c r="KU26" s="58" t="str">
        <f t="shared" si="401"/>
        <v/>
      </c>
      <c r="KV26" s="58" t="str">
        <f t="shared" si="402"/>
        <v/>
      </c>
      <c r="KW26" s="58" t="str">
        <f t="shared" si="403"/>
        <v/>
      </c>
      <c r="KX26" s="58" t="str">
        <f t="shared" si="404"/>
        <v/>
      </c>
    </row>
    <row r="27" spans="7:310" x14ac:dyDescent="0.55000000000000004">
      <c r="G27" s="46">
        <f t="shared" ca="1" si="105"/>
        <v>212.42919971359498</v>
      </c>
      <c r="H27" s="47" t="s">
        <v>5</v>
      </c>
      <c r="I27" s="56" t="s">
        <v>53</v>
      </c>
      <c r="K27" s="57" t="str">
        <f t="shared" si="104"/>
        <v/>
      </c>
      <c r="L27" s="57" t="str">
        <f t="shared" si="106"/>
        <v/>
      </c>
      <c r="M27" s="57" t="str">
        <f t="shared" si="107"/>
        <v/>
      </c>
      <c r="N27" s="57" t="str">
        <f t="shared" si="108"/>
        <v/>
      </c>
      <c r="O27" s="57" t="str">
        <f t="shared" si="109"/>
        <v/>
      </c>
      <c r="P27" s="57" t="str">
        <f t="shared" si="110"/>
        <v/>
      </c>
      <c r="Q27" s="57" t="str">
        <f t="shared" si="111"/>
        <v/>
      </c>
      <c r="R27" s="57" t="str">
        <f t="shared" si="112"/>
        <v/>
      </c>
      <c r="S27" s="57" t="str">
        <f t="shared" si="113"/>
        <v/>
      </c>
      <c r="T27" s="57" t="str">
        <f t="shared" si="114"/>
        <v/>
      </c>
      <c r="U27" s="57" t="str">
        <f t="shared" si="115"/>
        <v/>
      </c>
      <c r="V27" s="57" t="str">
        <f t="shared" si="116"/>
        <v/>
      </c>
      <c r="W27" s="57" t="str">
        <f t="shared" si="117"/>
        <v/>
      </c>
      <c r="X27" s="57" t="str">
        <f t="shared" si="118"/>
        <v/>
      </c>
      <c r="Y27" s="57" t="str">
        <f t="shared" si="119"/>
        <v/>
      </c>
      <c r="Z27" s="57" t="str">
        <f t="shared" si="120"/>
        <v/>
      </c>
      <c r="AA27" s="57" t="str">
        <f t="shared" si="121"/>
        <v/>
      </c>
      <c r="AB27" s="57" t="str">
        <f t="shared" si="122"/>
        <v>LLDL$</v>
      </c>
      <c r="AC27" s="57" t="str">
        <f t="shared" si="123"/>
        <v/>
      </c>
      <c r="AD27" s="57" t="str">
        <f t="shared" si="124"/>
        <v/>
      </c>
      <c r="AE27" s="58" t="str">
        <f t="shared" si="125"/>
        <v/>
      </c>
      <c r="AF27" s="58" t="str">
        <f t="shared" si="126"/>
        <v/>
      </c>
      <c r="AG27" s="58" t="str">
        <f t="shared" si="127"/>
        <v/>
      </c>
      <c r="AH27" s="58" t="str">
        <f t="shared" si="128"/>
        <v/>
      </c>
      <c r="AI27" s="58" t="str">
        <f t="shared" si="129"/>
        <v/>
      </c>
      <c r="AJ27" s="58" t="str">
        <f t="shared" si="130"/>
        <v/>
      </c>
      <c r="AK27" s="58" t="str">
        <f t="shared" si="131"/>
        <v/>
      </c>
      <c r="AL27" s="58" t="str">
        <f t="shared" si="132"/>
        <v>LLDL$</v>
      </c>
      <c r="AM27" s="58" t="str">
        <f t="shared" si="133"/>
        <v/>
      </c>
      <c r="AN27" s="58" t="str">
        <f t="shared" si="134"/>
        <v/>
      </c>
      <c r="AO27" s="58" t="str">
        <f t="shared" si="135"/>
        <v/>
      </c>
      <c r="AP27" s="58" t="str">
        <f t="shared" si="136"/>
        <v>LLDL$</v>
      </c>
      <c r="AQ27" s="58" t="str">
        <f t="shared" si="137"/>
        <v/>
      </c>
      <c r="AR27" s="58" t="str">
        <f t="shared" si="138"/>
        <v/>
      </c>
      <c r="AS27" s="58" t="str">
        <f t="shared" si="139"/>
        <v/>
      </c>
      <c r="AT27" s="58" t="str">
        <f t="shared" si="140"/>
        <v/>
      </c>
      <c r="AU27" s="58" t="str">
        <f t="shared" si="141"/>
        <v/>
      </c>
      <c r="AV27" s="58" t="str">
        <f t="shared" si="142"/>
        <v/>
      </c>
      <c r="AW27" s="58" t="str">
        <f t="shared" si="143"/>
        <v/>
      </c>
      <c r="AX27" s="58" t="str">
        <f t="shared" si="144"/>
        <v/>
      </c>
      <c r="AY27" s="58" t="str">
        <f t="shared" si="145"/>
        <v/>
      </c>
      <c r="AZ27" s="58" t="str">
        <f t="shared" si="146"/>
        <v/>
      </c>
      <c r="BA27" s="58" t="str">
        <f t="shared" si="147"/>
        <v/>
      </c>
      <c r="BB27" s="58" t="str">
        <f t="shared" si="148"/>
        <v/>
      </c>
      <c r="BC27" s="58" t="str">
        <f t="shared" si="149"/>
        <v/>
      </c>
      <c r="BD27" s="58" t="str">
        <f t="shared" si="150"/>
        <v/>
      </c>
      <c r="BE27" s="58" t="str">
        <f t="shared" si="151"/>
        <v/>
      </c>
      <c r="BF27" s="58" t="str">
        <f t="shared" si="152"/>
        <v/>
      </c>
      <c r="BG27" s="58" t="str">
        <f t="shared" si="153"/>
        <v/>
      </c>
      <c r="BH27" s="58" t="str">
        <f t="shared" si="154"/>
        <v/>
      </c>
      <c r="BI27" s="58" t="str">
        <f t="shared" si="155"/>
        <v/>
      </c>
      <c r="BJ27" s="58" t="str">
        <f t="shared" si="156"/>
        <v/>
      </c>
      <c r="BK27" s="58" t="str">
        <f t="shared" si="157"/>
        <v/>
      </c>
      <c r="BL27" s="58" t="str">
        <f t="shared" si="158"/>
        <v/>
      </c>
      <c r="BM27" s="58" t="str">
        <f t="shared" si="159"/>
        <v/>
      </c>
      <c r="BN27" s="58" t="str">
        <f t="shared" si="160"/>
        <v/>
      </c>
      <c r="BO27" s="58" t="str">
        <f t="shared" si="161"/>
        <v/>
      </c>
      <c r="BP27" s="58" t="str">
        <f t="shared" si="162"/>
        <v/>
      </c>
      <c r="BQ27" s="58" t="str">
        <f t="shared" si="163"/>
        <v/>
      </c>
      <c r="BR27" s="58" t="str">
        <f t="shared" si="164"/>
        <v/>
      </c>
      <c r="BS27" s="58" t="str">
        <f t="shared" si="165"/>
        <v/>
      </c>
      <c r="BT27" s="58" t="str">
        <f t="shared" si="166"/>
        <v/>
      </c>
      <c r="BU27" s="58" t="str">
        <f t="shared" si="167"/>
        <v/>
      </c>
      <c r="BV27" s="58" t="str">
        <f t="shared" si="168"/>
        <v/>
      </c>
      <c r="BW27" s="58" t="str">
        <f t="shared" si="169"/>
        <v/>
      </c>
      <c r="BX27" s="58" t="str">
        <f t="shared" si="170"/>
        <v/>
      </c>
      <c r="BY27" s="58" t="str">
        <f t="shared" si="171"/>
        <v/>
      </c>
      <c r="BZ27" s="58" t="str">
        <f t="shared" si="172"/>
        <v/>
      </c>
      <c r="CA27" s="58" t="str">
        <f t="shared" si="173"/>
        <v/>
      </c>
      <c r="CB27" s="58" t="str">
        <f t="shared" si="174"/>
        <v/>
      </c>
      <c r="CC27" s="58" t="str">
        <f t="shared" si="175"/>
        <v/>
      </c>
      <c r="CD27" s="58" t="str">
        <f t="shared" si="176"/>
        <v/>
      </c>
      <c r="CE27" s="58" t="str">
        <f t="shared" si="177"/>
        <v/>
      </c>
      <c r="CF27" s="58" t="str">
        <f t="shared" si="178"/>
        <v/>
      </c>
      <c r="CG27" s="58" t="str">
        <f t="shared" si="179"/>
        <v/>
      </c>
      <c r="CH27" s="58" t="str">
        <f t="shared" si="180"/>
        <v>LLDL$</v>
      </c>
      <c r="CI27" s="58" t="str">
        <f t="shared" si="181"/>
        <v/>
      </c>
      <c r="CJ27" s="58" t="str">
        <f t="shared" si="182"/>
        <v/>
      </c>
      <c r="CK27" s="58" t="str">
        <f t="shared" si="183"/>
        <v/>
      </c>
      <c r="CL27" s="58" t="str">
        <f t="shared" si="184"/>
        <v>LLDL$</v>
      </c>
      <c r="CM27" s="58" t="str">
        <f t="shared" si="185"/>
        <v/>
      </c>
      <c r="CN27" s="58" t="str">
        <f t="shared" si="186"/>
        <v/>
      </c>
      <c r="CO27" s="58" t="str">
        <f t="shared" si="187"/>
        <v/>
      </c>
      <c r="CP27" s="58" t="str">
        <f t="shared" si="188"/>
        <v/>
      </c>
      <c r="CQ27" s="58" t="str">
        <f t="shared" si="189"/>
        <v/>
      </c>
      <c r="CR27" s="58" t="str">
        <f t="shared" si="190"/>
        <v/>
      </c>
      <c r="CS27" s="58" t="str">
        <f t="shared" si="191"/>
        <v/>
      </c>
      <c r="CT27" s="58" t="str">
        <f t="shared" si="192"/>
        <v/>
      </c>
      <c r="CU27" s="58" t="str">
        <f t="shared" si="193"/>
        <v/>
      </c>
      <c r="CV27" s="58" t="str">
        <f t="shared" si="194"/>
        <v/>
      </c>
      <c r="CW27" s="58" t="str">
        <f t="shared" si="195"/>
        <v/>
      </c>
      <c r="CX27" s="58" t="str">
        <f t="shared" si="196"/>
        <v/>
      </c>
      <c r="CY27" s="58" t="str">
        <f t="shared" si="197"/>
        <v/>
      </c>
      <c r="CZ27" s="58" t="str">
        <f t="shared" si="198"/>
        <v/>
      </c>
      <c r="DA27" s="58" t="str">
        <f t="shared" si="199"/>
        <v/>
      </c>
      <c r="DB27" s="58" t="str">
        <f t="shared" si="200"/>
        <v/>
      </c>
      <c r="DC27" s="58" t="str">
        <f t="shared" si="201"/>
        <v/>
      </c>
      <c r="DD27" s="58" t="str">
        <f t="shared" si="202"/>
        <v/>
      </c>
      <c r="DE27" s="58" t="str">
        <f t="shared" si="203"/>
        <v/>
      </c>
      <c r="DF27" s="58" t="str">
        <f t="shared" si="204"/>
        <v/>
      </c>
      <c r="DG27" s="58" t="str">
        <f t="shared" si="205"/>
        <v/>
      </c>
      <c r="DH27" s="58" t="str">
        <f t="shared" si="206"/>
        <v/>
      </c>
      <c r="DI27" s="58" t="str">
        <f t="shared" si="207"/>
        <v/>
      </c>
      <c r="DJ27" s="58" t="str">
        <f t="shared" si="208"/>
        <v/>
      </c>
      <c r="DK27" s="58" t="str">
        <f t="shared" si="209"/>
        <v/>
      </c>
      <c r="DL27" s="58" t="str">
        <f t="shared" si="210"/>
        <v/>
      </c>
      <c r="DM27" s="58" t="str">
        <f t="shared" si="211"/>
        <v/>
      </c>
      <c r="DN27" s="58" t="str">
        <f t="shared" si="212"/>
        <v/>
      </c>
      <c r="DO27" s="58" t="str">
        <f t="shared" si="213"/>
        <v/>
      </c>
      <c r="DP27" s="58" t="str">
        <f t="shared" si="214"/>
        <v/>
      </c>
      <c r="DQ27" s="58" t="str">
        <f t="shared" si="215"/>
        <v/>
      </c>
      <c r="DR27" s="58" t="str">
        <f t="shared" si="216"/>
        <v/>
      </c>
      <c r="DS27" s="58" t="str">
        <f t="shared" si="217"/>
        <v/>
      </c>
      <c r="DT27" s="58" t="str">
        <f t="shared" si="218"/>
        <v/>
      </c>
      <c r="DU27" s="58" t="str">
        <f t="shared" si="219"/>
        <v/>
      </c>
      <c r="DV27" s="58" t="str">
        <f t="shared" si="220"/>
        <v/>
      </c>
      <c r="DW27" s="58" t="str">
        <f t="shared" si="221"/>
        <v/>
      </c>
      <c r="DX27" s="58" t="str">
        <f t="shared" si="222"/>
        <v/>
      </c>
      <c r="DY27" s="58" t="str">
        <f t="shared" si="223"/>
        <v/>
      </c>
      <c r="DZ27" s="58" t="str">
        <f t="shared" si="224"/>
        <v/>
      </c>
      <c r="EA27" s="58" t="str">
        <f t="shared" si="225"/>
        <v/>
      </c>
      <c r="EB27" s="58" t="str">
        <f t="shared" si="226"/>
        <v/>
      </c>
      <c r="EC27" s="58" t="str">
        <f t="shared" si="227"/>
        <v/>
      </c>
      <c r="ED27" s="58" t="str">
        <f t="shared" si="228"/>
        <v/>
      </c>
      <c r="EE27" s="58" t="str">
        <f t="shared" si="229"/>
        <v/>
      </c>
      <c r="EF27" s="58" t="str">
        <f t="shared" si="230"/>
        <v/>
      </c>
      <c r="EG27" s="58" t="str">
        <f t="shared" si="231"/>
        <v/>
      </c>
      <c r="EH27" s="58" t="str">
        <f t="shared" si="232"/>
        <v/>
      </c>
      <c r="EI27" s="58" t="str">
        <f t="shared" si="233"/>
        <v/>
      </c>
      <c r="EJ27" s="58" t="str">
        <f t="shared" si="234"/>
        <v/>
      </c>
      <c r="EK27" s="58" t="str">
        <f t="shared" si="235"/>
        <v/>
      </c>
      <c r="EL27" s="58" t="str">
        <f t="shared" si="236"/>
        <v/>
      </c>
      <c r="EM27" s="58" t="str">
        <f t="shared" si="237"/>
        <v/>
      </c>
      <c r="EN27" s="58" t="str">
        <f t="shared" si="238"/>
        <v/>
      </c>
      <c r="EO27" s="58" t="str">
        <f t="shared" si="239"/>
        <v/>
      </c>
      <c r="EP27" s="58" t="str">
        <f t="shared" si="240"/>
        <v/>
      </c>
      <c r="EQ27" s="58" t="str">
        <f t="shared" si="241"/>
        <v/>
      </c>
      <c r="ER27" s="58" t="str">
        <f t="shared" si="242"/>
        <v/>
      </c>
      <c r="ES27" s="58" t="str">
        <f t="shared" si="243"/>
        <v/>
      </c>
      <c r="ET27" s="58" t="str">
        <f t="shared" si="244"/>
        <v/>
      </c>
      <c r="EU27" s="58" t="str">
        <f t="shared" si="245"/>
        <v/>
      </c>
      <c r="EV27" s="58" t="str">
        <f t="shared" si="246"/>
        <v/>
      </c>
      <c r="EW27" s="58" t="str">
        <f t="shared" si="247"/>
        <v/>
      </c>
      <c r="EX27" s="58" t="str">
        <f t="shared" si="248"/>
        <v/>
      </c>
      <c r="EY27" s="58" t="str">
        <f t="shared" si="249"/>
        <v/>
      </c>
      <c r="EZ27" s="58" t="str">
        <f t="shared" si="250"/>
        <v/>
      </c>
      <c r="FA27" s="58" t="str">
        <f t="shared" si="251"/>
        <v/>
      </c>
      <c r="FB27" s="58" t="str">
        <f t="shared" si="252"/>
        <v/>
      </c>
      <c r="FC27" s="58" t="str">
        <f t="shared" si="253"/>
        <v/>
      </c>
      <c r="FD27" s="58" t="str">
        <f t="shared" si="254"/>
        <v/>
      </c>
      <c r="FE27" s="58" t="str">
        <f t="shared" si="255"/>
        <v/>
      </c>
      <c r="FF27" s="58" t="str">
        <f t="shared" si="256"/>
        <v/>
      </c>
      <c r="FG27" s="58" t="str">
        <f t="shared" si="257"/>
        <v/>
      </c>
      <c r="FH27" s="58" t="str">
        <f t="shared" si="258"/>
        <v/>
      </c>
      <c r="FI27" s="58" t="str">
        <f t="shared" si="259"/>
        <v/>
      </c>
      <c r="FJ27" s="58" t="str">
        <f t="shared" si="260"/>
        <v/>
      </c>
      <c r="FK27" s="58" t="str">
        <f t="shared" si="261"/>
        <v/>
      </c>
      <c r="FL27" s="58" t="str">
        <f t="shared" si="262"/>
        <v/>
      </c>
      <c r="FM27" s="58" t="str">
        <f t="shared" si="263"/>
        <v/>
      </c>
      <c r="FN27" s="58" t="str">
        <f t="shared" si="264"/>
        <v/>
      </c>
      <c r="FO27" s="58" t="str">
        <f t="shared" si="265"/>
        <v/>
      </c>
      <c r="FP27" s="58" t="str">
        <f t="shared" si="266"/>
        <v/>
      </c>
      <c r="FQ27" s="58" t="str">
        <f t="shared" si="267"/>
        <v/>
      </c>
      <c r="FR27" s="58" t="str">
        <f t="shared" si="268"/>
        <v/>
      </c>
      <c r="FS27" s="58" t="str">
        <f t="shared" si="269"/>
        <v/>
      </c>
      <c r="FT27" s="58" t="str">
        <f t="shared" si="270"/>
        <v/>
      </c>
      <c r="FU27" s="58" t="str">
        <f t="shared" si="271"/>
        <v/>
      </c>
      <c r="FV27" s="58" t="str">
        <f t="shared" si="272"/>
        <v/>
      </c>
      <c r="FW27" s="58" t="str">
        <f t="shared" si="273"/>
        <v/>
      </c>
      <c r="FX27" s="58" t="str">
        <f t="shared" si="274"/>
        <v/>
      </c>
      <c r="FY27" s="58" t="str">
        <f t="shared" si="275"/>
        <v/>
      </c>
      <c r="FZ27" s="58" t="str">
        <f t="shared" si="276"/>
        <v/>
      </c>
      <c r="GA27" s="58" t="str">
        <f t="shared" si="277"/>
        <v/>
      </c>
      <c r="GB27" s="58" t="str">
        <f t="shared" si="278"/>
        <v/>
      </c>
      <c r="GC27" s="58" t="str">
        <f t="shared" si="279"/>
        <v/>
      </c>
      <c r="GD27" s="58" t="str">
        <f t="shared" si="280"/>
        <v/>
      </c>
      <c r="GE27" s="58" t="str">
        <f t="shared" si="281"/>
        <v/>
      </c>
      <c r="GF27" s="58" t="str">
        <f t="shared" si="282"/>
        <v/>
      </c>
      <c r="GG27" s="58" t="str">
        <f t="shared" si="283"/>
        <v/>
      </c>
      <c r="GH27" s="58" t="str">
        <f t="shared" si="284"/>
        <v/>
      </c>
      <c r="GI27" s="58" t="str">
        <f t="shared" si="285"/>
        <v/>
      </c>
      <c r="GJ27" s="58" t="str">
        <f t="shared" si="286"/>
        <v/>
      </c>
      <c r="GK27" s="58" t="str">
        <f t="shared" si="287"/>
        <v/>
      </c>
      <c r="GL27" s="58" t="str">
        <f t="shared" si="288"/>
        <v/>
      </c>
      <c r="GM27" s="58" t="str">
        <f t="shared" si="289"/>
        <v/>
      </c>
      <c r="GN27" s="58" t="str">
        <f t="shared" si="290"/>
        <v/>
      </c>
      <c r="GO27" s="58" t="str">
        <f t="shared" si="291"/>
        <v/>
      </c>
      <c r="GP27" s="58" t="str">
        <f t="shared" si="292"/>
        <v/>
      </c>
      <c r="GQ27" s="58" t="str">
        <f t="shared" si="293"/>
        <v/>
      </c>
      <c r="GR27" s="58" t="str">
        <f t="shared" si="294"/>
        <v/>
      </c>
      <c r="GS27" s="58" t="str">
        <f t="shared" si="295"/>
        <v/>
      </c>
      <c r="GT27" s="58" t="str">
        <f t="shared" si="296"/>
        <v/>
      </c>
      <c r="GU27" s="58" t="str">
        <f t="shared" si="297"/>
        <v/>
      </c>
      <c r="GV27" s="58" t="str">
        <f t="shared" si="298"/>
        <v/>
      </c>
      <c r="GW27" s="58" t="str">
        <f t="shared" si="299"/>
        <v/>
      </c>
      <c r="GX27" s="58" t="str">
        <f t="shared" si="300"/>
        <v/>
      </c>
      <c r="GY27" s="58" t="str">
        <f t="shared" si="301"/>
        <v/>
      </c>
      <c r="GZ27" s="58" t="str">
        <f t="shared" si="302"/>
        <v/>
      </c>
      <c r="HA27" s="58" t="str">
        <f t="shared" si="303"/>
        <v/>
      </c>
      <c r="HB27" s="58" t="str">
        <f t="shared" si="304"/>
        <v/>
      </c>
      <c r="HC27" s="58" t="str">
        <f t="shared" si="305"/>
        <v/>
      </c>
      <c r="HD27" s="58" t="str">
        <f t="shared" si="306"/>
        <v/>
      </c>
      <c r="HE27" s="58" t="str">
        <f t="shared" si="307"/>
        <v/>
      </c>
      <c r="HF27" s="58" t="str">
        <f t="shared" si="308"/>
        <v/>
      </c>
      <c r="HG27" s="58" t="str">
        <f t="shared" si="309"/>
        <v/>
      </c>
      <c r="HH27" s="58" t="str">
        <f t="shared" si="310"/>
        <v/>
      </c>
      <c r="HI27" s="58" t="str">
        <f t="shared" si="311"/>
        <v/>
      </c>
      <c r="HJ27" s="58" t="str">
        <f t="shared" si="312"/>
        <v/>
      </c>
      <c r="HK27" s="58" t="str">
        <f t="shared" si="313"/>
        <v/>
      </c>
      <c r="HL27" s="58" t="str">
        <f t="shared" si="314"/>
        <v/>
      </c>
      <c r="HM27" s="58" t="str">
        <f t="shared" si="315"/>
        <v/>
      </c>
      <c r="HN27" s="58" t="str">
        <f t="shared" si="316"/>
        <v/>
      </c>
      <c r="HO27" s="58" t="str">
        <f t="shared" si="317"/>
        <v/>
      </c>
      <c r="HP27" s="58" t="str">
        <f t="shared" si="318"/>
        <v/>
      </c>
      <c r="HQ27" s="58" t="str">
        <f t="shared" si="319"/>
        <v/>
      </c>
      <c r="HR27" s="58" t="str">
        <f t="shared" si="320"/>
        <v/>
      </c>
      <c r="HS27" s="58" t="str">
        <f t="shared" si="321"/>
        <v/>
      </c>
      <c r="HT27" s="58" t="str">
        <f t="shared" si="322"/>
        <v/>
      </c>
      <c r="HU27" s="58" t="str">
        <f t="shared" si="323"/>
        <v/>
      </c>
      <c r="HV27" s="58" t="str">
        <f t="shared" si="324"/>
        <v/>
      </c>
      <c r="HW27" s="58" t="str">
        <f t="shared" si="325"/>
        <v/>
      </c>
      <c r="HX27" s="58" t="str">
        <f t="shared" si="326"/>
        <v/>
      </c>
      <c r="HY27" s="58" t="str">
        <f t="shared" si="327"/>
        <v/>
      </c>
      <c r="HZ27" s="58" t="str">
        <f t="shared" si="328"/>
        <v/>
      </c>
      <c r="IA27" s="58" t="str">
        <f t="shared" si="329"/>
        <v/>
      </c>
      <c r="IB27" s="58" t="str">
        <f t="shared" si="330"/>
        <v/>
      </c>
      <c r="IC27" s="58" t="str">
        <f t="shared" si="331"/>
        <v/>
      </c>
      <c r="ID27" s="58" t="str">
        <f t="shared" si="332"/>
        <v/>
      </c>
      <c r="IE27" s="58" t="str">
        <f t="shared" si="333"/>
        <v/>
      </c>
      <c r="IF27" s="58" t="str">
        <f t="shared" si="334"/>
        <v/>
      </c>
      <c r="IG27" s="58" t="str">
        <f t="shared" si="335"/>
        <v/>
      </c>
      <c r="IH27" s="58" t="str">
        <f t="shared" si="336"/>
        <v/>
      </c>
      <c r="II27" s="58" t="str">
        <f t="shared" si="337"/>
        <v/>
      </c>
      <c r="IJ27" s="58" t="str">
        <f t="shared" si="338"/>
        <v/>
      </c>
      <c r="IK27" s="58" t="str">
        <f t="shared" si="339"/>
        <v/>
      </c>
      <c r="IL27" s="58" t="str">
        <f t="shared" si="340"/>
        <v/>
      </c>
      <c r="IM27" s="58" t="str">
        <f t="shared" si="341"/>
        <v/>
      </c>
      <c r="IN27" s="58" t="str">
        <f t="shared" si="342"/>
        <v/>
      </c>
      <c r="IO27" s="58" t="str">
        <f t="shared" si="343"/>
        <v/>
      </c>
      <c r="IP27" s="58" t="str">
        <f t="shared" si="344"/>
        <v/>
      </c>
      <c r="IQ27" s="58" t="str">
        <f t="shared" si="345"/>
        <v/>
      </c>
      <c r="IR27" s="58" t="str">
        <f t="shared" si="346"/>
        <v/>
      </c>
      <c r="IS27" s="58" t="str">
        <f t="shared" si="347"/>
        <v/>
      </c>
      <c r="IT27" s="58" t="str">
        <f t="shared" si="348"/>
        <v/>
      </c>
      <c r="IU27" s="58" t="str">
        <f t="shared" si="349"/>
        <v/>
      </c>
      <c r="IV27" s="58" t="str">
        <f t="shared" si="350"/>
        <v/>
      </c>
      <c r="IW27" s="58" t="str">
        <f t="shared" si="351"/>
        <v/>
      </c>
      <c r="IX27" s="58" t="str">
        <f t="shared" si="352"/>
        <v/>
      </c>
      <c r="IY27" s="58" t="str">
        <f t="shared" si="353"/>
        <v/>
      </c>
      <c r="IZ27" s="58" t="str">
        <f t="shared" si="354"/>
        <v/>
      </c>
      <c r="JA27" s="58" t="str">
        <f t="shared" si="355"/>
        <v/>
      </c>
      <c r="JB27" s="58" t="str">
        <f t="shared" si="356"/>
        <v/>
      </c>
      <c r="JC27" s="58" t="str">
        <f t="shared" si="357"/>
        <v/>
      </c>
      <c r="JD27" s="58" t="str">
        <f t="shared" si="358"/>
        <v/>
      </c>
      <c r="JE27" s="58" t="str">
        <f t="shared" si="359"/>
        <v/>
      </c>
      <c r="JF27" s="58" t="str">
        <f t="shared" si="360"/>
        <v/>
      </c>
      <c r="JG27" s="58" t="str">
        <f t="shared" si="361"/>
        <v/>
      </c>
      <c r="JH27" s="58" t="str">
        <f t="shared" si="362"/>
        <v/>
      </c>
      <c r="JI27" s="58" t="str">
        <f t="shared" si="363"/>
        <v/>
      </c>
      <c r="JJ27" s="58" t="str">
        <f t="shared" si="364"/>
        <v/>
      </c>
      <c r="JK27" s="58" t="str">
        <f t="shared" si="365"/>
        <v/>
      </c>
      <c r="JL27" s="58" t="str">
        <f t="shared" si="366"/>
        <v/>
      </c>
      <c r="JM27" s="58" t="str">
        <f t="shared" si="367"/>
        <v/>
      </c>
      <c r="JN27" s="58" t="str">
        <f t="shared" si="368"/>
        <v/>
      </c>
      <c r="JO27" s="58" t="str">
        <f t="shared" si="369"/>
        <v/>
      </c>
      <c r="JP27" s="58" t="str">
        <f t="shared" si="370"/>
        <v/>
      </c>
      <c r="JQ27" s="58" t="str">
        <f t="shared" si="371"/>
        <v/>
      </c>
      <c r="JR27" s="58" t="str">
        <f t="shared" si="372"/>
        <v/>
      </c>
      <c r="JS27" s="58" t="str">
        <f t="shared" si="373"/>
        <v/>
      </c>
      <c r="JT27" s="58" t="str">
        <f t="shared" si="374"/>
        <v/>
      </c>
      <c r="JU27" s="58" t="str">
        <f t="shared" si="375"/>
        <v/>
      </c>
      <c r="JV27" s="58" t="str">
        <f t="shared" si="376"/>
        <v/>
      </c>
      <c r="JW27" s="58" t="str">
        <f t="shared" si="377"/>
        <v/>
      </c>
      <c r="JX27" s="58" t="str">
        <f t="shared" si="378"/>
        <v/>
      </c>
      <c r="JY27" s="58" t="str">
        <f t="shared" si="379"/>
        <v/>
      </c>
      <c r="JZ27" s="58" t="str">
        <f t="shared" si="380"/>
        <v/>
      </c>
      <c r="KA27" s="58" t="str">
        <f t="shared" si="381"/>
        <v/>
      </c>
      <c r="KB27" s="58" t="str">
        <f t="shared" si="382"/>
        <v/>
      </c>
      <c r="KC27" s="58" t="str">
        <f t="shared" si="383"/>
        <v/>
      </c>
      <c r="KD27" s="58" t="str">
        <f t="shared" si="384"/>
        <v/>
      </c>
      <c r="KE27" s="58" t="str">
        <f t="shared" si="385"/>
        <v/>
      </c>
      <c r="KF27" s="58" t="str">
        <f t="shared" si="386"/>
        <v/>
      </c>
      <c r="KG27" s="58" t="str">
        <f t="shared" si="387"/>
        <v/>
      </c>
      <c r="KH27" s="58" t="str">
        <f t="shared" si="388"/>
        <v/>
      </c>
      <c r="KI27" s="58" t="str">
        <f t="shared" si="389"/>
        <v/>
      </c>
      <c r="KJ27" s="58" t="str">
        <f t="shared" si="390"/>
        <v/>
      </c>
      <c r="KK27" s="58" t="str">
        <f t="shared" si="391"/>
        <v/>
      </c>
      <c r="KL27" s="58" t="str">
        <f t="shared" si="392"/>
        <v/>
      </c>
      <c r="KM27" s="58" t="str">
        <f t="shared" si="393"/>
        <v/>
      </c>
      <c r="KN27" s="58" t="str">
        <f t="shared" si="394"/>
        <v/>
      </c>
      <c r="KO27" s="58" t="str">
        <f t="shared" si="395"/>
        <v/>
      </c>
      <c r="KP27" s="58" t="str">
        <f t="shared" si="396"/>
        <v/>
      </c>
      <c r="KQ27" s="58" t="str">
        <f t="shared" si="397"/>
        <v/>
      </c>
      <c r="KR27" s="58" t="str">
        <f t="shared" si="398"/>
        <v/>
      </c>
      <c r="KS27" s="58" t="str">
        <f t="shared" si="399"/>
        <v/>
      </c>
      <c r="KT27" s="58" t="str">
        <f t="shared" si="400"/>
        <v/>
      </c>
      <c r="KU27" s="58" t="str">
        <f t="shared" si="401"/>
        <v/>
      </c>
      <c r="KV27" s="58" t="str">
        <f t="shared" si="402"/>
        <v/>
      </c>
      <c r="KW27" s="58" t="str">
        <f t="shared" si="403"/>
        <v/>
      </c>
      <c r="KX27" s="58" t="str">
        <f t="shared" si="404"/>
        <v/>
      </c>
    </row>
    <row r="28" spans="7:310" x14ac:dyDescent="0.55000000000000004">
      <c r="G28" s="46">
        <f t="shared" ca="1" si="105"/>
        <v>91.889861222866685</v>
      </c>
      <c r="H28" s="47" t="s">
        <v>26</v>
      </c>
      <c r="I28" s="56" t="s">
        <v>65</v>
      </c>
      <c r="K28" s="57" t="str">
        <f t="shared" si="104"/>
        <v/>
      </c>
      <c r="L28" s="57" t="str">
        <f t="shared" si="106"/>
        <v/>
      </c>
      <c r="M28" s="57" t="str">
        <f t="shared" si="107"/>
        <v/>
      </c>
      <c r="N28" s="57" t="str">
        <f t="shared" si="108"/>
        <v/>
      </c>
      <c r="O28" s="57" t="str">
        <f t="shared" si="109"/>
        <v/>
      </c>
      <c r="P28" s="57" t="str">
        <f t="shared" si="110"/>
        <v/>
      </c>
      <c r="Q28" s="57" t="str">
        <f t="shared" si="111"/>
        <v/>
      </c>
      <c r="R28" s="57" t="str">
        <f t="shared" si="112"/>
        <v/>
      </c>
      <c r="S28" s="57" t="str">
        <f t="shared" si="113"/>
        <v/>
      </c>
      <c r="T28" s="57" t="str">
        <f t="shared" si="114"/>
        <v/>
      </c>
      <c r="U28" s="57" t="str">
        <f t="shared" si="115"/>
        <v/>
      </c>
      <c r="V28" s="57" t="str">
        <f t="shared" si="116"/>
        <v/>
      </c>
      <c r="W28" s="57" t="str">
        <f t="shared" si="117"/>
        <v/>
      </c>
      <c r="X28" s="57" t="str">
        <f t="shared" si="118"/>
        <v/>
      </c>
      <c r="Y28" s="57" t="str">
        <f t="shared" si="119"/>
        <v/>
      </c>
      <c r="Z28" s="57" t="str">
        <f t="shared" si="120"/>
        <v/>
      </c>
      <c r="AA28" s="57" t="str">
        <f t="shared" si="121"/>
        <v/>
      </c>
      <c r="AB28" s="57" t="str">
        <f t="shared" si="122"/>
        <v/>
      </c>
      <c r="AC28" s="57" t="str">
        <f t="shared" si="123"/>
        <v/>
      </c>
      <c r="AD28" s="57" t="str">
        <f t="shared" si="124"/>
        <v/>
      </c>
      <c r="AE28" s="58" t="str">
        <f t="shared" si="125"/>
        <v/>
      </c>
      <c r="AF28" s="58" t="str">
        <f t="shared" si="126"/>
        <v/>
      </c>
      <c r="AG28" s="58" t="str">
        <f t="shared" si="127"/>
        <v/>
      </c>
      <c r="AH28" s="58" t="str">
        <f t="shared" si="128"/>
        <v/>
      </c>
      <c r="AI28" s="58" t="str">
        <f t="shared" si="129"/>
        <v/>
      </c>
      <c r="AJ28" s="58" t="str">
        <f t="shared" si="130"/>
        <v/>
      </c>
      <c r="AK28" s="58" t="str">
        <f t="shared" si="131"/>
        <v/>
      </c>
      <c r="AL28" s="58" t="str">
        <f t="shared" si="132"/>
        <v/>
      </c>
      <c r="AM28" s="58" t="str">
        <f t="shared" si="133"/>
        <v/>
      </c>
      <c r="AN28" s="58" t="str">
        <f t="shared" si="134"/>
        <v/>
      </c>
      <c r="AO28" s="58" t="str">
        <f t="shared" si="135"/>
        <v/>
      </c>
      <c r="AP28" s="58" t="str">
        <f t="shared" si="136"/>
        <v/>
      </c>
      <c r="AQ28" s="58" t="str">
        <f t="shared" si="137"/>
        <v/>
      </c>
      <c r="AR28" s="58" t="str">
        <f t="shared" si="138"/>
        <v/>
      </c>
      <c r="AS28" s="58" t="str">
        <f t="shared" si="139"/>
        <v/>
      </c>
      <c r="AT28" s="58" t="str">
        <f t="shared" si="140"/>
        <v/>
      </c>
      <c r="AU28" s="58" t="str">
        <f t="shared" si="141"/>
        <v/>
      </c>
      <c r="AV28" s="58" t="str">
        <f t="shared" si="142"/>
        <v/>
      </c>
      <c r="AW28" s="58" t="str">
        <f t="shared" si="143"/>
        <v/>
      </c>
      <c r="AX28" s="58" t="str">
        <f t="shared" si="144"/>
        <v/>
      </c>
      <c r="AY28" s="58" t="str">
        <f t="shared" si="145"/>
        <v/>
      </c>
      <c r="AZ28" s="58" t="str">
        <f t="shared" si="146"/>
        <v/>
      </c>
      <c r="BA28" s="58" t="str">
        <f t="shared" si="147"/>
        <v/>
      </c>
      <c r="BB28" s="58" t="str">
        <f t="shared" si="148"/>
        <v/>
      </c>
      <c r="BC28" s="58" t="str">
        <f t="shared" si="149"/>
        <v/>
      </c>
      <c r="BD28" s="58" t="str">
        <f t="shared" si="150"/>
        <v/>
      </c>
      <c r="BE28" s="58" t="str">
        <f t="shared" si="151"/>
        <v/>
      </c>
      <c r="BF28" s="58" t="str">
        <f t="shared" si="152"/>
        <v/>
      </c>
      <c r="BG28" s="58" t="str">
        <f t="shared" si="153"/>
        <v/>
      </c>
      <c r="BH28" s="58" t="str">
        <f t="shared" si="154"/>
        <v/>
      </c>
      <c r="BI28" s="58" t="str">
        <f t="shared" si="155"/>
        <v/>
      </c>
      <c r="BJ28" s="58" t="str">
        <f t="shared" si="156"/>
        <v/>
      </c>
      <c r="BK28" s="58" t="str">
        <f t="shared" si="157"/>
        <v/>
      </c>
      <c r="BL28" s="58" t="str">
        <f t="shared" si="158"/>
        <v/>
      </c>
      <c r="BM28" s="58" t="str">
        <f t="shared" si="159"/>
        <v/>
      </c>
      <c r="BN28" s="58" t="str">
        <f t="shared" si="160"/>
        <v/>
      </c>
      <c r="BO28" s="58" t="str">
        <f t="shared" si="161"/>
        <v/>
      </c>
      <c r="BP28" s="58" t="str">
        <f t="shared" si="162"/>
        <v/>
      </c>
      <c r="BQ28" s="58" t="str">
        <f t="shared" si="163"/>
        <v/>
      </c>
      <c r="BR28" s="58" t="str">
        <f t="shared" si="164"/>
        <v/>
      </c>
      <c r="BS28" s="58" t="str">
        <f t="shared" si="165"/>
        <v/>
      </c>
      <c r="BT28" s="58" t="str">
        <f t="shared" si="166"/>
        <v/>
      </c>
      <c r="BU28" s="58" t="str">
        <f t="shared" si="167"/>
        <v/>
      </c>
      <c r="BV28" s="58" t="str">
        <f t="shared" si="168"/>
        <v/>
      </c>
      <c r="BW28" s="58" t="str">
        <f t="shared" si="169"/>
        <v/>
      </c>
      <c r="BX28" s="58" t="str">
        <f t="shared" si="170"/>
        <v/>
      </c>
      <c r="BY28" s="58" t="str">
        <f t="shared" si="171"/>
        <v/>
      </c>
      <c r="BZ28" s="58" t="str">
        <f t="shared" si="172"/>
        <v/>
      </c>
      <c r="CA28" s="58" t="str">
        <f t="shared" si="173"/>
        <v/>
      </c>
      <c r="CB28" s="58" t="str">
        <f t="shared" si="174"/>
        <v/>
      </c>
      <c r="CC28" s="58" t="str">
        <f t="shared" si="175"/>
        <v/>
      </c>
      <c r="CD28" s="58" t="str">
        <f t="shared" si="176"/>
        <v/>
      </c>
      <c r="CE28" s="58" t="str">
        <f t="shared" si="177"/>
        <v/>
      </c>
      <c r="CF28" s="58" t="str">
        <f t="shared" si="178"/>
        <v/>
      </c>
      <c r="CG28" s="58" t="str">
        <f t="shared" si="179"/>
        <v/>
      </c>
      <c r="CH28" s="58" t="str">
        <f t="shared" si="180"/>
        <v/>
      </c>
      <c r="CI28" s="58" t="str">
        <f t="shared" si="181"/>
        <v/>
      </c>
      <c r="CJ28" s="58" t="str">
        <f t="shared" si="182"/>
        <v/>
      </c>
      <c r="CK28" s="58" t="str">
        <f t="shared" si="183"/>
        <v/>
      </c>
      <c r="CL28" s="58" t="str">
        <f t="shared" si="184"/>
        <v/>
      </c>
      <c r="CM28" s="58" t="str">
        <f t="shared" si="185"/>
        <v/>
      </c>
      <c r="CN28" s="58" t="str">
        <f t="shared" si="186"/>
        <v/>
      </c>
      <c r="CO28" s="58" t="str">
        <f t="shared" si="187"/>
        <v/>
      </c>
      <c r="CP28" s="58" t="str">
        <f t="shared" si="188"/>
        <v/>
      </c>
      <c r="CQ28" s="58" t="str">
        <f t="shared" si="189"/>
        <v/>
      </c>
      <c r="CR28" s="58" t="str">
        <f t="shared" si="190"/>
        <v/>
      </c>
      <c r="CS28" s="58" t="str">
        <f t="shared" si="191"/>
        <v/>
      </c>
      <c r="CT28" s="58" t="str">
        <f t="shared" si="192"/>
        <v/>
      </c>
      <c r="CU28" s="58" t="str">
        <f t="shared" si="193"/>
        <v/>
      </c>
      <c r="CV28" s="58" t="str">
        <f t="shared" si="194"/>
        <v/>
      </c>
      <c r="CW28" s="58" t="str">
        <f t="shared" si="195"/>
        <v/>
      </c>
      <c r="CX28" s="58" t="str">
        <f t="shared" si="196"/>
        <v/>
      </c>
      <c r="CY28" s="58" t="str">
        <f t="shared" si="197"/>
        <v/>
      </c>
      <c r="CZ28" s="58" t="str">
        <f t="shared" si="198"/>
        <v/>
      </c>
      <c r="DA28" s="58" t="str">
        <f t="shared" si="199"/>
        <v/>
      </c>
      <c r="DB28" s="58" t="str">
        <f t="shared" si="200"/>
        <v/>
      </c>
      <c r="DC28" s="58" t="str">
        <f t="shared" si="201"/>
        <v/>
      </c>
      <c r="DD28" s="58" t="str">
        <f t="shared" si="202"/>
        <v/>
      </c>
      <c r="DE28" s="58" t="str">
        <f t="shared" si="203"/>
        <v/>
      </c>
      <c r="DF28" s="58" t="str">
        <f t="shared" si="204"/>
        <v/>
      </c>
      <c r="DG28" s="58" t="str">
        <f t="shared" si="205"/>
        <v/>
      </c>
      <c r="DH28" s="58" t="str">
        <f t="shared" si="206"/>
        <v/>
      </c>
      <c r="DI28" s="58" t="str">
        <f t="shared" si="207"/>
        <v/>
      </c>
      <c r="DJ28" s="58" t="str">
        <f t="shared" si="208"/>
        <v/>
      </c>
      <c r="DK28" s="58" t="str">
        <f t="shared" si="209"/>
        <v/>
      </c>
      <c r="DL28" s="58" t="str">
        <f t="shared" si="210"/>
        <v/>
      </c>
      <c r="DM28" s="58" t="str">
        <f t="shared" si="211"/>
        <v/>
      </c>
      <c r="DN28" s="58" t="str">
        <f t="shared" si="212"/>
        <v/>
      </c>
      <c r="DO28" s="58" t="str">
        <f t="shared" si="213"/>
        <v/>
      </c>
      <c r="DP28" s="58" t="str">
        <f t="shared" si="214"/>
        <v/>
      </c>
      <c r="DQ28" s="58" t="str">
        <f t="shared" si="215"/>
        <v/>
      </c>
      <c r="DR28" s="58" t="str">
        <f t="shared" si="216"/>
        <v/>
      </c>
      <c r="DS28" s="58" t="str">
        <f t="shared" si="217"/>
        <v/>
      </c>
      <c r="DT28" s="58" t="str">
        <f t="shared" si="218"/>
        <v/>
      </c>
      <c r="DU28" s="58" t="str">
        <f t="shared" si="219"/>
        <v/>
      </c>
      <c r="DV28" s="58" t="str">
        <f t="shared" si="220"/>
        <v/>
      </c>
      <c r="DW28" s="58" t="str">
        <f t="shared" si="221"/>
        <v/>
      </c>
      <c r="DX28" s="58" t="str">
        <f t="shared" si="222"/>
        <v/>
      </c>
      <c r="DY28" s="58" t="str">
        <f t="shared" si="223"/>
        <v/>
      </c>
      <c r="DZ28" s="58" t="str">
        <f t="shared" si="224"/>
        <v/>
      </c>
      <c r="EA28" s="58" t="str">
        <f t="shared" si="225"/>
        <v/>
      </c>
      <c r="EB28" s="58" t="str">
        <f t="shared" si="226"/>
        <v/>
      </c>
      <c r="EC28" s="58" t="str">
        <f t="shared" si="227"/>
        <v/>
      </c>
      <c r="ED28" s="58" t="str">
        <f t="shared" si="228"/>
        <v/>
      </c>
      <c r="EE28" s="58" t="str">
        <f t="shared" si="229"/>
        <v/>
      </c>
      <c r="EF28" s="58" t="str">
        <f t="shared" si="230"/>
        <v/>
      </c>
      <c r="EG28" s="58" t="str">
        <f t="shared" si="231"/>
        <v/>
      </c>
      <c r="EH28" s="58" t="str">
        <f t="shared" si="232"/>
        <v/>
      </c>
      <c r="EI28" s="58" t="str">
        <f t="shared" si="233"/>
        <v/>
      </c>
      <c r="EJ28" s="58" t="str">
        <f t="shared" si="234"/>
        <v/>
      </c>
      <c r="EK28" s="58" t="str">
        <f t="shared" si="235"/>
        <v/>
      </c>
      <c r="EL28" s="58" t="str">
        <f t="shared" si="236"/>
        <v/>
      </c>
      <c r="EM28" s="58" t="str">
        <f t="shared" si="237"/>
        <v/>
      </c>
      <c r="EN28" s="58" t="str">
        <f t="shared" si="238"/>
        <v/>
      </c>
      <c r="EO28" s="58" t="str">
        <f t="shared" si="239"/>
        <v/>
      </c>
      <c r="EP28" s="58" t="str">
        <f t="shared" si="240"/>
        <v/>
      </c>
      <c r="EQ28" s="58" t="str">
        <f t="shared" si="241"/>
        <v/>
      </c>
      <c r="ER28" s="58" t="str">
        <f t="shared" si="242"/>
        <v/>
      </c>
      <c r="ES28" s="58" t="str">
        <f t="shared" si="243"/>
        <v/>
      </c>
      <c r="ET28" s="58" t="str">
        <f t="shared" si="244"/>
        <v/>
      </c>
      <c r="EU28" s="58" t="str">
        <f t="shared" si="245"/>
        <v/>
      </c>
      <c r="EV28" s="58" t="str">
        <f t="shared" si="246"/>
        <v/>
      </c>
      <c r="EW28" s="58" t="str">
        <f t="shared" si="247"/>
        <v/>
      </c>
      <c r="EX28" s="58" t="str">
        <f t="shared" si="248"/>
        <v/>
      </c>
      <c r="EY28" s="58" t="str">
        <f t="shared" si="249"/>
        <v/>
      </c>
      <c r="EZ28" s="58" t="str">
        <f t="shared" si="250"/>
        <v/>
      </c>
      <c r="FA28" s="58" t="str">
        <f t="shared" si="251"/>
        <v/>
      </c>
      <c r="FB28" s="58" t="str">
        <f t="shared" si="252"/>
        <v/>
      </c>
      <c r="FC28" s="58" t="str">
        <f t="shared" si="253"/>
        <v/>
      </c>
      <c r="FD28" s="58" t="str">
        <f t="shared" si="254"/>
        <v/>
      </c>
      <c r="FE28" s="58" t="str">
        <f t="shared" si="255"/>
        <v/>
      </c>
      <c r="FF28" s="58" t="str">
        <f t="shared" si="256"/>
        <v/>
      </c>
      <c r="FG28" s="58" t="str">
        <f t="shared" si="257"/>
        <v/>
      </c>
      <c r="FH28" s="58" t="str">
        <f t="shared" si="258"/>
        <v/>
      </c>
      <c r="FI28" s="58" t="str">
        <f t="shared" si="259"/>
        <v/>
      </c>
      <c r="FJ28" s="58" t="str">
        <f t="shared" si="260"/>
        <v/>
      </c>
      <c r="FK28" s="58" t="str">
        <f t="shared" si="261"/>
        <v/>
      </c>
      <c r="FL28" s="58" t="str">
        <f t="shared" si="262"/>
        <v/>
      </c>
      <c r="FM28" s="58" t="str">
        <f t="shared" si="263"/>
        <v/>
      </c>
      <c r="FN28" s="58" t="str">
        <f t="shared" si="264"/>
        <v/>
      </c>
      <c r="FO28" s="58" t="str">
        <f t="shared" si="265"/>
        <v/>
      </c>
      <c r="FP28" s="58" t="str">
        <f t="shared" si="266"/>
        <v/>
      </c>
      <c r="FQ28" s="58" t="str">
        <f t="shared" si="267"/>
        <v/>
      </c>
      <c r="FR28" s="58" t="str">
        <f t="shared" si="268"/>
        <v/>
      </c>
      <c r="FS28" s="58" t="str">
        <f t="shared" si="269"/>
        <v/>
      </c>
      <c r="FT28" s="58" t="str">
        <f t="shared" si="270"/>
        <v/>
      </c>
      <c r="FU28" s="58" t="str">
        <f t="shared" si="271"/>
        <v/>
      </c>
      <c r="FV28" s="58" t="str">
        <f t="shared" si="272"/>
        <v/>
      </c>
      <c r="FW28" s="58" t="str">
        <f t="shared" si="273"/>
        <v/>
      </c>
      <c r="FX28" s="58" t="str">
        <f t="shared" si="274"/>
        <v/>
      </c>
      <c r="FY28" s="58" t="str">
        <f t="shared" si="275"/>
        <v/>
      </c>
      <c r="FZ28" s="58" t="str">
        <f t="shared" si="276"/>
        <v/>
      </c>
      <c r="GA28" s="58" t="str">
        <f t="shared" si="277"/>
        <v/>
      </c>
      <c r="GB28" s="58" t="str">
        <f t="shared" si="278"/>
        <v/>
      </c>
      <c r="GC28" s="58" t="str">
        <f t="shared" si="279"/>
        <v/>
      </c>
      <c r="GD28" s="58" t="str">
        <f t="shared" si="280"/>
        <v/>
      </c>
      <c r="GE28" s="58" t="str">
        <f t="shared" si="281"/>
        <v/>
      </c>
      <c r="GF28" s="58" t="str">
        <f t="shared" si="282"/>
        <v/>
      </c>
      <c r="GG28" s="58" t="str">
        <f t="shared" si="283"/>
        <v/>
      </c>
      <c r="GH28" s="58" t="str">
        <f t="shared" si="284"/>
        <v/>
      </c>
      <c r="GI28" s="58" t="str">
        <f t="shared" si="285"/>
        <v/>
      </c>
      <c r="GJ28" s="58" t="str">
        <f t="shared" si="286"/>
        <v/>
      </c>
      <c r="GK28" s="58" t="str">
        <f t="shared" si="287"/>
        <v/>
      </c>
      <c r="GL28" s="58" t="str">
        <f t="shared" si="288"/>
        <v/>
      </c>
      <c r="GM28" s="58" t="str">
        <f t="shared" si="289"/>
        <v/>
      </c>
      <c r="GN28" s="58" t="str">
        <f t="shared" si="290"/>
        <v/>
      </c>
      <c r="GO28" s="58" t="str">
        <f t="shared" si="291"/>
        <v/>
      </c>
      <c r="GP28" s="58" t="str">
        <f t="shared" si="292"/>
        <v/>
      </c>
      <c r="GQ28" s="58" t="str">
        <f t="shared" si="293"/>
        <v/>
      </c>
      <c r="GR28" s="58" t="str">
        <f t="shared" si="294"/>
        <v/>
      </c>
      <c r="GS28" s="58" t="str">
        <f t="shared" si="295"/>
        <v/>
      </c>
      <c r="GT28" s="58" t="str">
        <f t="shared" si="296"/>
        <v/>
      </c>
      <c r="GU28" s="58" t="str">
        <f t="shared" si="297"/>
        <v/>
      </c>
      <c r="GV28" s="58" t="str">
        <f t="shared" si="298"/>
        <v/>
      </c>
      <c r="GW28" s="58" t="str">
        <f t="shared" si="299"/>
        <v/>
      </c>
      <c r="GX28" s="58" t="str">
        <f t="shared" si="300"/>
        <v/>
      </c>
      <c r="GY28" s="58" t="str">
        <f t="shared" si="301"/>
        <v/>
      </c>
      <c r="GZ28" s="58" t="str">
        <f t="shared" si="302"/>
        <v/>
      </c>
      <c r="HA28" s="58" t="str">
        <f t="shared" si="303"/>
        <v/>
      </c>
      <c r="HB28" s="58" t="str">
        <f t="shared" si="304"/>
        <v/>
      </c>
      <c r="HC28" s="58" t="str">
        <f t="shared" si="305"/>
        <v/>
      </c>
      <c r="HD28" s="58" t="str">
        <f t="shared" si="306"/>
        <v/>
      </c>
      <c r="HE28" s="58" t="str">
        <f t="shared" si="307"/>
        <v/>
      </c>
      <c r="HF28" s="58" t="str">
        <f t="shared" si="308"/>
        <v/>
      </c>
      <c r="HG28" s="58" t="str">
        <f t="shared" si="309"/>
        <v/>
      </c>
      <c r="HH28" s="58" t="str">
        <f t="shared" si="310"/>
        <v/>
      </c>
      <c r="HI28" s="58" t="str">
        <f t="shared" si="311"/>
        <v/>
      </c>
      <c r="HJ28" s="58" t="str">
        <f t="shared" si="312"/>
        <v/>
      </c>
      <c r="HK28" s="58" t="str">
        <f t="shared" si="313"/>
        <v/>
      </c>
      <c r="HL28" s="58" t="str">
        <f t="shared" si="314"/>
        <v/>
      </c>
      <c r="HM28" s="58" t="str">
        <f t="shared" si="315"/>
        <v/>
      </c>
      <c r="HN28" s="58" t="str">
        <f t="shared" si="316"/>
        <v/>
      </c>
      <c r="HO28" s="58" t="str">
        <f t="shared" si="317"/>
        <v/>
      </c>
      <c r="HP28" s="58" t="str">
        <f t="shared" si="318"/>
        <v/>
      </c>
      <c r="HQ28" s="58" t="str">
        <f t="shared" si="319"/>
        <v/>
      </c>
      <c r="HR28" s="58" t="str">
        <f t="shared" si="320"/>
        <v/>
      </c>
      <c r="HS28" s="58" t="str">
        <f t="shared" si="321"/>
        <v/>
      </c>
      <c r="HT28" s="58" t="str">
        <f t="shared" si="322"/>
        <v/>
      </c>
      <c r="HU28" s="58" t="str">
        <f t="shared" si="323"/>
        <v/>
      </c>
      <c r="HV28" s="58" t="str">
        <f t="shared" si="324"/>
        <v/>
      </c>
      <c r="HW28" s="58" t="str">
        <f t="shared" si="325"/>
        <v/>
      </c>
      <c r="HX28" s="58" t="str">
        <f t="shared" si="326"/>
        <v/>
      </c>
      <c r="HY28" s="58" t="str">
        <f t="shared" si="327"/>
        <v/>
      </c>
      <c r="HZ28" s="58" t="str">
        <f t="shared" si="328"/>
        <v/>
      </c>
      <c r="IA28" s="58" t="str">
        <f t="shared" si="329"/>
        <v/>
      </c>
      <c r="IB28" s="58" t="str">
        <f t="shared" si="330"/>
        <v/>
      </c>
      <c r="IC28" s="58" t="str">
        <f t="shared" si="331"/>
        <v/>
      </c>
      <c r="ID28" s="58" t="str">
        <f t="shared" si="332"/>
        <v/>
      </c>
      <c r="IE28" s="58" t="str">
        <f t="shared" si="333"/>
        <v/>
      </c>
      <c r="IF28" s="58" t="str">
        <f t="shared" si="334"/>
        <v/>
      </c>
      <c r="IG28" s="58" t="str">
        <f t="shared" si="335"/>
        <v/>
      </c>
      <c r="IH28" s="58" t="str">
        <f t="shared" si="336"/>
        <v/>
      </c>
      <c r="II28" s="58" t="str">
        <f t="shared" si="337"/>
        <v/>
      </c>
      <c r="IJ28" s="58" t="str">
        <f t="shared" si="338"/>
        <v/>
      </c>
      <c r="IK28" s="58" t="str">
        <f t="shared" si="339"/>
        <v/>
      </c>
      <c r="IL28" s="58" t="str">
        <f t="shared" si="340"/>
        <v/>
      </c>
      <c r="IM28" s="58" t="str">
        <f t="shared" si="341"/>
        <v/>
      </c>
      <c r="IN28" s="58" t="str">
        <f t="shared" si="342"/>
        <v/>
      </c>
      <c r="IO28" s="58" t="str">
        <f t="shared" si="343"/>
        <v/>
      </c>
      <c r="IP28" s="58" t="str">
        <f t="shared" si="344"/>
        <v/>
      </c>
      <c r="IQ28" s="58" t="str">
        <f t="shared" si="345"/>
        <v/>
      </c>
      <c r="IR28" s="58" t="str">
        <f t="shared" si="346"/>
        <v/>
      </c>
      <c r="IS28" s="58" t="str">
        <f t="shared" si="347"/>
        <v/>
      </c>
      <c r="IT28" s="58" t="str">
        <f t="shared" si="348"/>
        <v/>
      </c>
      <c r="IU28" s="58" t="str">
        <f t="shared" si="349"/>
        <v/>
      </c>
      <c r="IV28" s="58" t="str">
        <f t="shared" si="350"/>
        <v/>
      </c>
      <c r="IW28" s="58" t="str">
        <f t="shared" si="351"/>
        <v/>
      </c>
      <c r="IX28" s="58" t="str">
        <f t="shared" si="352"/>
        <v/>
      </c>
      <c r="IY28" s="58" t="str">
        <f t="shared" si="353"/>
        <v/>
      </c>
      <c r="IZ28" s="58" t="str">
        <f t="shared" si="354"/>
        <v/>
      </c>
      <c r="JA28" s="58" t="str">
        <f t="shared" si="355"/>
        <v/>
      </c>
      <c r="JB28" s="58" t="str">
        <f t="shared" si="356"/>
        <v/>
      </c>
      <c r="JC28" s="58" t="str">
        <f t="shared" si="357"/>
        <v/>
      </c>
      <c r="JD28" s="58" t="str">
        <f t="shared" si="358"/>
        <v/>
      </c>
      <c r="JE28" s="58" t="str">
        <f t="shared" si="359"/>
        <v/>
      </c>
      <c r="JF28" s="58" t="str">
        <f t="shared" si="360"/>
        <v/>
      </c>
      <c r="JG28" s="58" t="str">
        <f t="shared" si="361"/>
        <v/>
      </c>
      <c r="JH28" s="58" t="str">
        <f t="shared" si="362"/>
        <v/>
      </c>
      <c r="JI28" s="58" t="str">
        <f t="shared" si="363"/>
        <v/>
      </c>
      <c r="JJ28" s="58" t="str">
        <f t="shared" si="364"/>
        <v/>
      </c>
      <c r="JK28" s="58" t="str">
        <f t="shared" si="365"/>
        <v/>
      </c>
      <c r="JL28" s="58" t="str">
        <f t="shared" si="366"/>
        <v/>
      </c>
      <c r="JM28" s="58" t="str">
        <f t="shared" si="367"/>
        <v/>
      </c>
      <c r="JN28" s="58" t="str">
        <f t="shared" si="368"/>
        <v/>
      </c>
      <c r="JO28" s="58" t="str">
        <f t="shared" si="369"/>
        <v/>
      </c>
      <c r="JP28" s="58" t="str">
        <f t="shared" si="370"/>
        <v/>
      </c>
      <c r="JQ28" s="58" t="str">
        <f t="shared" si="371"/>
        <v/>
      </c>
      <c r="JR28" s="58" t="str">
        <f t="shared" si="372"/>
        <v/>
      </c>
      <c r="JS28" s="58" t="str">
        <f t="shared" si="373"/>
        <v/>
      </c>
      <c r="JT28" s="58" t="str">
        <f t="shared" si="374"/>
        <v/>
      </c>
      <c r="JU28" s="58" t="str">
        <f t="shared" si="375"/>
        <v/>
      </c>
      <c r="JV28" s="58" t="str">
        <f t="shared" si="376"/>
        <v/>
      </c>
      <c r="JW28" s="58" t="str">
        <f t="shared" si="377"/>
        <v/>
      </c>
      <c r="JX28" s="58" t="str">
        <f t="shared" si="378"/>
        <v/>
      </c>
      <c r="JY28" s="58" t="str">
        <f t="shared" si="379"/>
        <v/>
      </c>
      <c r="JZ28" s="58" t="str">
        <f t="shared" si="380"/>
        <v/>
      </c>
      <c r="KA28" s="58" t="str">
        <f t="shared" si="381"/>
        <v/>
      </c>
      <c r="KB28" s="58" t="str">
        <f t="shared" si="382"/>
        <v/>
      </c>
      <c r="KC28" s="58" t="str">
        <f t="shared" si="383"/>
        <v/>
      </c>
      <c r="KD28" s="58" t="str">
        <f t="shared" si="384"/>
        <v/>
      </c>
      <c r="KE28" s="58" t="str">
        <f t="shared" si="385"/>
        <v/>
      </c>
      <c r="KF28" s="58" t="str">
        <f t="shared" si="386"/>
        <v/>
      </c>
      <c r="KG28" s="58" t="str">
        <f t="shared" si="387"/>
        <v/>
      </c>
      <c r="KH28" s="58" t="str">
        <f t="shared" si="388"/>
        <v/>
      </c>
      <c r="KI28" s="58" t="str">
        <f t="shared" si="389"/>
        <v/>
      </c>
      <c r="KJ28" s="58" t="str">
        <f t="shared" si="390"/>
        <v/>
      </c>
      <c r="KK28" s="58" t="str">
        <f t="shared" si="391"/>
        <v/>
      </c>
      <c r="KL28" s="58" t="str">
        <f t="shared" si="392"/>
        <v/>
      </c>
      <c r="KM28" s="58" t="str">
        <f t="shared" si="393"/>
        <v/>
      </c>
      <c r="KN28" s="58" t="str">
        <f t="shared" si="394"/>
        <v/>
      </c>
      <c r="KO28" s="58" t="str">
        <f t="shared" si="395"/>
        <v/>
      </c>
      <c r="KP28" s="58" t="str">
        <f t="shared" si="396"/>
        <v/>
      </c>
      <c r="KQ28" s="58" t="str">
        <f t="shared" si="397"/>
        <v/>
      </c>
      <c r="KR28" s="58" t="str">
        <f t="shared" si="398"/>
        <v/>
      </c>
      <c r="KS28" s="58" t="str">
        <f t="shared" si="399"/>
        <v/>
      </c>
      <c r="KT28" s="58" t="str">
        <f t="shared" si="400"/>
        <v/>
      </c>
      <c r="KU28" s="58" t="str">
        <f t="shared" si="401"/>
        <v/>
      </c>
      <c r="KV28" s="58" t="str">
        <f t="shared" si="402"/>
        <v/>
      </c>
      <c r="KW28" s="58" t="str">
        <f t="shared" si="403"/>
        <v/>
      </c>
      <c r="KX28" s="58" t="str">
        <f t="shared" si="404"/>
        <v/>
      </c>
    </row>
    <row r="29" spans="7:310" x14ac:dyDescent="0.55000000000000004">
      <c r="G29" s="46">
        <f t="shared" ca="1" si="105"/>
        <v>269.32262165971252</v>
      </c>
      <c r="H29" s="47" t="s">
        <v>30</v>
      </c>
      <c r="I29" s="56" t="s">
        <v>59</v>
      </c>
      <c r="K29" s="57" t="str">
        <f t="shared" si="104"/>
        <v/>
      </c>
      <c r="L29" s="57" t="str">
        <f t="shared" si="106"/>
        <v/>
      </c>
      <c r="M29" s="57" t="str">
        <f t="shared" si="107"/>
        <v/>
      </c>
      <c r="N29" s="57" t="str">
        <f t="shared" si="108"/>
        <v/>
      </c>
      <c r="O29" s="57" t="str">
        <f t="shared" si="109"/>
        <v/>
      </c>
      <c r="P29" s="57" t="str">
        <f t="shared" si="110"/>
        <v/>
      </c>
      <c r="Q29" s="57" t="str">
        <f t="shared" si="111"/>
        <v/>
      </c>
      <c r="R29" s="57" t="str">
        <f t="shared" si="112"/>
        <v/>
      </c>
      <c r="S29" s="57" t="str">
        <f t="shared" si="113"/>
        <v/>
      </c>
      <c r="T29" s="57" t="str">
        <f t="shared" si="114"/>
        <v/>
      </c>
      <c r="U29" s="57" t="str">
        <f t="shared" si="115"/>
        <v/>
      </c>
      <c r="V29" s="57" t="str">
        <f t="shared" si="116"/>
        <v/>
      </c>
      <c r="W29" s="57" t="str">
        <f t="shared" si="117"/>
        <v/>
      </c>
      <c r="X29" s="57" t="str">
        <f t="shared" si="118"/>
        <v/>
      </c>
      <c r="Y29" s="57" t="str">
        <f t="shared" si="119"/>
        <v/>
      </c>
      <c r="Z29" s="57" t="str">
        <f t="shared" si="120"/>
        <v/>
      </c>
      <c r="AA29" s="57" t="str">
        <f t="shared" si="121"/>
        <v>DDD$$</v>
      </c>
      <c r="AB29" s="57" t="str">
        <f t="shared" si="122"/>
        <v/>
      </c>
      <c r="AC29" s="57" t="str">
        <f t="shared" si="123"/>
        <v/>
      </c>
      <c r="AD29" s="57" t="str">
        <f t="shared" si="124"/>
        <v/>
      </c>
      <c r="AE29" s="58" t="str">
        <f t="shared" si="125"/>
        <v/>
      </c>
      <c r="AF29" s="58" t="str">
        <f t="shared" si="126"/>
        <v/>
      </c>
      <c r="AG29" s="58" t="str">
        <f t="shared" si="127"/>
        <v/>
      </c>
      <c r="AH29" s="58" t="str">
        <f t="shared" si="128"/>
        <v/>
      </c>
      <c r="AI29" s="58" t="str">
        <f t="shared" si="129"/>
        <v/>
      </c>
      <c r="AJ29" s="58" t="str">
        <f t="shared" si="130"/>
        <v/>
      </c>
      <c r="AK29" s="58" t="str">
        <f t="shared" si="131"/>
        <v>DDD$$</v>
      </c>
      <c r="AL29" s="58" t="str">
        <f t="shared" si="132"/>
        <v/>
      </c>
      <c r="AM29" s="58" t="str">
        <f t="shared" si="133"/>
        <v/>
      </c>
      <c r="AN29" s="58" t="str">
        <f t="shared" si="134"/>
        <v/>
      </c>
      <c r="AO29" s="58" t="str">
        <f t="shared" si="135"/>
        <v/>
      </c>
      <c r="AP29" s="58" t="str">
        <f t="shared" si="136"/>
        <v/>
      </c>
      <c r="AQ29" s="58" t="str">
        <f t="shared" si="137"/>
        <v/>
      </c>
      <c r="AR29" s="58" t="str">
        <f t="shared" si="138"/>
        <v/>
      </c>
      <c r="AS29" s="58" t="str">
        <f t="shared" si="139"/>
        <v/>
      </c>
      <c r="AT29" s="58" t="str">
        <f t="shared" si="140"/>
        <v/>
      </c>
      <c r="AU29" s="58" t="str">
        <f t="shared" si="141"/>
        <v/>
      </c>
      <c r="AV29" s="58" t="str">
        <f t="shared" si="142"/>
        <v/>
      </c>
      <c r="AW29" s="58" t="str">
        <f t="shared" si="143"/>
        <v/>
      </c>
      <c r="AX29" s="58" t="str">
        <f t="shared" si="144"/>
        <v>DDD$$</v>
      </c>
      <c r="AY29" s="58" t="str">
        <f t="shared" si="145"/>
        <v/>
      </c>
      <c r="AZ29" s="58" t="str">
        <f t="shared" si="146"/>
        <v/>
      </c>
      <c r="BA29" s="58" t="str">
        <f t="shared" si="147"/>
        <v/>
      </c>
      <c r="BB29" s="58" t="str">
        <f t="shared" si="148"/>
        <v/>
      </c>
      <c r="BC29" s="58" t="str">
        <f t="shared" si="149"/>
        <v/>
      </c>
      <c r="BD29" s="58" t="str">
        <f t="shared" si="150"/>
        <v/>
      </c>
      <c r="BE29" s="58" t="str">
        <f t="shared" si="151"/>
        <v/>
      </c>
      <c r="BF29" s="58" t="str">
        <f t="shared" si="152"/>
        <v/>
      </c>
      <c r="BG29" s="58" t="str">
        <f t="shared" si="153"/>
        <v/>
      </c>
      <c r="BH29" s="58" t="str">
        <f t="shared" si="154"/>
        <v>DDD$$</v>
      </c>
      <c r="BI29" s="58" t="str">
        <f t="shared" si="155"/>
        <v/>
      </c>
      <c r="BJ29" s="58" t="str">
        <f t="shared" si="156"/>
        <v/>
      </c>
      <c r="BK29" s="58" t="str">
        <f t="shared" si="157"/>
        <v/>
      </c>
      <c r="BL29" s="58" t="str">
        <f t="shared" si="158"/>
        <v/>
      </c>
      <c r="BM29" s="58" t="str">
        <f t="shared" si="159"/>
        <v/>
      </c>
      <c r="BN29" s="58" t="str">
        <f t="shared" si="160"/>
        <v/>
      </c>
      <c r="BO29" s="58" t="str">
        <f t="shared" si="161"/>
        <v/>
      </c>
      <c r="BP29" s="58" t="str">
        <f t="shared" si="162"/>
        <v/>
      </c>
      <c r="BQ29" s="58" t="str">
        <f t="shared" si="163"/>
        <v>DDD$$</v>
      </c>
      <c r="BR29" s="58" t="str">
        <f t="shared" si="164"/>
        <v/>
      </c>
      <c r="BS29" s="58" t="str">
        <f t="shared" si="165"/>
        <v/>
      </c>
      <c r="BT29" s="58" t="str">
        <f t="shared" si="166"/>
        <v/>
      </c>
      <c r="BU29" s="58" t="str">
        <f t="shared" si="167"/>
        <v/>
      </c>
      <c r="BV29" s="58" t="str">
        <f t="shared" si="168"/>
        <v/>
      </c>
      <c r="BW29" s="58" t="str">
        <f t="shared" si="169"/>
        <v/>
      </c>
      <c r="BX29" s="58" t="str">
        <f t="shared" si="170"/>
        <v/>
      </c>
      <c r="BY29" s="58" t="str">
        <f t="shared" si="171"/>
        <v/>
      </c>
      <c r="BZ29" s="58" t="str">
        <f t="shared" si="172"/>
        <v/>
      </c>
      <c r="CA29" s="58" t="str">
        <f t="shared" si="173"/>
        <v/>
      </c>
      <c r="CB29" s="58" t="str">
        <f t="shared" si="174"/>
        <v/>
      </c>
      <c r="CC29" s="58" t="str">
        <f t="shared" si="175"/>
        <v>DDD$$</v>
      </c>
      <c r="CD29" s="58" t="str">
        <f t="shared" si="176"/>
        <v/>
      </c>
      <c r="CE29" s="58" t="str">
        <f t="shared" si="177"/>
        <v/>
      </c>
      <c r="CF29" s="58" t="str">
        <f t="shared" si="178"/>
        <v/>
      </c>
      <c r="CG29" s="58" t="str">
        <f t="shared" si="179"/>
        <v/>
      </c>
      <c r="CH29" s="58" t="str">
        <f t="shared" si="180"/>
        <v/>
      </c>
      <c r="CI29" s="58" t="str">
        <f t="shared" si="181"/>
        <v>DDD$$</v>
      </c>
      <c r="CJ29" s="58" t="str">
        <f t="shared" si="182"/>
        <v/>
      </c>
      <c r="CK29" s="58" t="str">
        <f t="shared" si="183"/>
        <v/>
      </c>
      <c r="CL29" s="58" t="str">
        <f t="shared" si="184"/>
        <v/>
      </c>
      <c r="CM29" s="58" t="str">
        <f t="shared" si="185"/>
        <v>DDD$$</v>
      </c>
      <c r="CN29" s="58" t="str">
        <f t="shared" si="186"/>
        <v/>
      </c>
      <c r="CO29" s="58" t="str">
        <f t="shared" si="187"/>
        <v/>
      </c>
      <c r="CP29" s="58" t="str">
        <f t="shared" si="188"/>
        <v/>
      </c>
      <c r="CQ29" s="58" t="str">
        <f t="shared" si="189"/>
        <v/>
      </c>
      <c r="CR29" s="58" t="str">
        <f t="shared" si="190"/>
        <v/>
      </c>
      <c r="CS29" s="58" t="str">
        <f t="shared" si="191"/>
        <v/>
      </c>
      <c r="CT29" s="58" t="str">
        <f t="shared" si="192"/>
        <v/>
      </c>
      <c r="CU29" s="58" t="str">
        <f t="shared" si="193"/>
        <v/>
      </c>
      <c r="CV29" s="58" t="str">
        <f t="shared" si="194"/>
        <v/>
      </c>
      <c r="CW29" s="58" t="str">
        <f t="shared" si="195"/>
        <v/>
      </c>
      <c r="CX29" s="58" t="str">
        <f t="shared" si="196"/>
        <v/>
      </c>
      <c r="CY29" s="58" t="str">
        <f t="shared" si="197"/>
        <v/>
      </c>
      <c r="CZ29" s="58" t="str">
        <f t="shared" si="198"/>
        <v/>
      </c>
      <c r="DA29" s="58" t="str">
        <f t="shared" si="199"/>
        <v/>
      </c>
      <c r="DB29" s="58" t="str">
        <f t="shared" si="200"/>
        <v/>
      </c>
      <c r="DC29" s="58" t="str">
        <f t="shared" si="201"/>
        <v/>
      </c>
      <c r="DD29" s="58" t="str">
        <f t="shared" si="202"/>
        <v/>
      </c>
      <c r="DE29" s="58" t="str">
        <f t="shared" si="203"/>
        <v/>
      </c>
      <c r="DF29" s="58" t="str">
        <f t="shared" si="204"/>
        <v/>
      </c>
      <c r="DG29" s="58" t="str">
        <f t="shared" si="205"/>
        <v/>
      </c>
      <c r="DH29" s="58" t="str">
        <f t="shared" si="206"/>
        <v/>
      </c>
      <c r="DI29" s="58" t="str">
        <f t="shared" si="207"/>
        <v/>
      </c>
      <c r="DJ29" s="58" t="str">
        <f t="shared" si="208"/>
        <v/>
      </c>
      <c r="DK29" s="58" t="str">
        <f t="shared" si="209"/>
        <v/>
      </c>
      <c r="DL29" s="58" t="str">
        <f t="shared" si="210"/>
        <v/>
      </c>
      <c r="DM29" s="58" t="str">
        <f t="shared" si="211"/>
        <v/>
      </c>
      <c r="DN29" s="58" t="str">
        <f t="shared" si="212"/>
        <v/>
      </c>
      <c r="DO29" s="58" t="str">
        <f t="shared" si="213"/>
        <v/>
      </c>
      <c r="DP29" s="58" t="str">
        <f t="shared" si="214"/>
        <v/>
      </c>
      <c r="DQ29" s="58" t="str">
        <f t="shared" si="215"/>
        <v/>
      </c>
      <c r="DR29" s="58" t="str">
        <f t="shared" si="216"/>
        <v/>
      </c>
      <c r="DS29" s="58" t="str">
        <f t="shared" si="217"/>
        <v/>
      </c>
      <c r="DT29" s="58" t="str">
        <f t="shared" si="218"/>
        <v/>
      </c>
      <c r="DU29" s="58" t="str">
        <f t="shared" si="219"/>
        <v/>
      </c>
      <c r="DV29" s="58" t="str">
        <f t="shared" si="220"/>
        <v/>
      </c>
      <c r="DW29" s="58" t="str">
        <f t="shared" si="221"/>
        <v/>
      </c>
      <c r="DX29" s="58" t="str">
        <f t="shared" si="222"/>
        <v/>
      </c>
      <c r="DY29" s="58" t="str">
        <f t="shared" si="223"/>
        <v/>
      </c>
      <c r="DZ29" s="58" t="str">
        <f t="shared" si="224"/>
        <v/>
      </c>
      <c r="EA29" s="58" t="str">
        <f t="shared" si="225"/>
        <v/>
      </c>
      <c r="EB29" s="58" t="str">
        <f t="shared" si="226"/>
        <v/>
      </c>
      <c r="EC29" s="58" t="str">
        <f t="shared" si="227"/>
        <v/>
      </c>
      <c r="ED29" s="58" t="str">
        <f t="shared" si="228"/>
        <v/>
      </c>
      <c r="EE29" s="58" t="str">
        <f t="shared" si="229"/>
        <v/>
      </c>
      <c r="EF29" s="58" t="str">
        <f t="shared" si="230"/>
        <v/>
      </c>
      <c r="EG29" s="58" t="str">
        <f t="shared" si="231"/>
        <v/>
      </c>
      <c r="EH29" s="58" t="str">
        <f t="shared" si="232"/>
        <v/>
      </c>
      <c r="EI29" s="58" t="str">
        <f t="shared" si="233"/>
        <v/>
      </c>
      <c r="EJ29" s="58" t="str">
        <f t="shared" si="234"/>
        <v/>
      </c>
      <c r="EK29" s="58" t="str">
        <f t="shared" si="235"/>
        <v/>
      </c>
      <c r="EL29" s="58" t="str">
        <f t="shared" si="236"/>
        <v/>
      </c>
      <c r="EM29" s="58" t="str">
        <f t="shared" si="237"/>
        <v/>
      </c>
      <c r="EN29" s="58" t="str">
        <f t="shared" si="238"/>
        <v/>
      </c>
      <c r="EO29" s="58" t="str">
        <f t="shared" si="239"/>
        <v/>
      </c>
      <c r="EP29" s="58" t="str">
        <f t="shared" si="240"/>
        <v/>
      </c>
      <c r="EQ29" s="58" t="str">
        <f t="shared" si="241"/>
        <v/>
      </c>
      <c r="ER29" s="58" t="str">
        <f t="shared" si="242"/>
        <v/>
      </c>
      <c r="ES29" s="58" t="str">
        <f t="shared" si="243"/>
        <v/>
      </c>
      <c r="ET29" s="58" t="str">
        <f t="shared" si="244"/>
        <v/>
      </c>
      <c r="EU29" s="58" t="str">
        <f t="shared" si="245"/>
        <v/>
      </c>
      <c r="EV29" s="58" t="str">
        <f t="shared" si="246"/>
        <v/>
      </c>
      <c r="EW29" s="58" t="str">
        <f t="shared" si="247"/>
        <v/>
      </c>
      <c r="EX29" s="58" t="str">
        <f t="shared" si="248"/>
        <v/>
      </c>
      <c r="EY29" s="58" t="str">
        <f t="shared" si="249"/>
        <v/>
      </c>
      <c r="EZ29" s="58" t="str">
        <f t="shared" si="250"/>
        <v/>
      </c>
      <c r="FA29" s="58" t="str">
        <f t="shared" si="251"/>
        <v/>
      </c>
      <c r="FB29" s="58" t="str">
        <f t="shared" si="252"/>
        <v/>
      </c>
      <c r="FC29" s="58" t="str">
        <f t="shared" si="253"/>
        <v/>
      </c>
      <c r="FD29" s="58" t="str">
        <f t="shared" si="254"/>
        <v/>
      </c>
      <c r="FE29" s="58" t="str">
        <f t="shared" si="255"/>
        <v/>
      </c>
      <c r="FF29" s="58" t="str">
        <f t="shared" si="256"/>
        <v/>
      </c>
      <c r="FG29" s="58" t="str">
        <f t="shared" si="257"/>
        <v/>
      </c>
      <c r="FH29" s="58" t="str">
        <f t="shared" si="258"/>
        <v/>
      </c>
      <c r="FI29" s="58" t="str">
        <f t="shared" si="259"/>
        <v/>
      </c>
      <c r="FJ29" s="58" t="str">
        <f t="shared" si="260"/>
        <v/>
      </c>
      <c r="FK29" s="58" t="str">
        <f t="shared" si="261"/>
        <v/>
      </c>
      <c r="FL29" s="58" t="str">
        <f t="shared" si="262"/>
        <v/>
      </c>
      <c r="FM29" s="58" t="str">
        <f t="shared" si="263"/>
        <v/>
      </c>
      <c r="FN29" s="58" t="str">
        <f t="shared" si="264"/>
        <v/>
      </c>
      <c r="FO29" s="58" t="str">
        <f t="shared" si="265"/>
        <v/>
      </c>
      <c r="FP29" s="58" t="str">
        <f t="shared" si="266"/>
        <v/>
      </c>
      <c r="FQ29" s="58" t="str">
        <f t="shared" si="267"/>
        <v/>
      </c>
      <c r="FR29" s="58" t="str">
        <f t="shared" si="268"/>
        <v/>
      </c>
      <c r="FS29" s="58" t="str">
        <f t="shared" si="269"/>
        <v/>
      </c>
      <c r="FT29" s="58" t="str">
        <f t="shared" si="270"/>
        <v/>
      </c>
      <c r="FU29" s="58" t="str">
        <f t="shared" si="271"/>
        <v/>
      </c>
      <c r="FV29" s="58" t="str">
        <f t="shared" si="272"/>
        <v/>
      </c>
      <c r="FW29" s="58" t="str">
        <f t="shared" si="273"/>
        <v/>
      </c>
      <c r="FX29" s="58" t="str">
        <f t="shared" si="274"/>
        <v/>
      </c>
      <c r="FY29" s="58" t="str">
        <f t="shared" si="275"/>
        <v/>
      </c>
      <c r="FZ29" s="58" t="str">
        <f t="shared" si="276"/>
        <v/>
      </c>
      <c r="GA29" s="58" t="str">
        <f t="shared" si="277"/>
        <v/>
      </c>
      <c r="GB29" s="58" t="str">
        <f t="shared" si="278"/>
        <v/>
      </c>
      <c r="GC29" s="58" t="str">
        <f t="shared" si="279"/>
        <v/>
      </c>
      <c r="GD29" s="58" t="str">
        <f t="shared" si="280"/>
        <v/>
      </c>
      <c r="GE29" s="58" t="str">
        <f t="shared" si="281"/>
        <v/>
      </c>
      <c r="GF29" s="58" t="str">
        <f t="shared" si="282"/>
        <v/>
      </c>
      <c r="GG29" s="58" t="str">
        <f t="shared" si="283"/>
        <v/>
      </c>
      <c r="GH29" s="58" t="str">
        <f t="shared" si="284"/>
        <v/>
      </c>
      <c r="GI29" s="58" t="str">
        <f t="shared" si="285"/>
        <v/>
      </c>
      <c r="GJ29" s="58" t="str">
        <f t="shared" si="286"/>
        <v/>
      </c>
      <c r="GK29" s="58" t="str">
        <f t="shared" si="287"/>
        <v/>
      </c>
      <c r="GL29" s="58" t="str">
        <f t="shared" si="288"/>
        <v/>
      </c>
      <c r="GM29" s="58" t="str">
        <f t="shared" si="289"/>
        <v/>
      </c>
      <c r="GN29" s="58" t="str">
        <f t="shared" si="290"/>
        <v/>
      </c>
      <c r="GO29" s="58" t="str">
        <f t="shared" si="291"/>
        <v/>
      </c>
      <c r="GP29" s="58" t="str">
        <f t="shared" si="292"/>
        <v/>
      </c>
      <c r="GQ29" s="58" t="str">
        <f t="shared" si="293"/>
        <v/>
      </c>
      <c r="GR29" s="58" t="str">
        <f t="shared" si="294"/>
        <v/>
      </c>
      <c r="GS29" s="58" t="str">
        <f t="shared" si="295"/>
        <v/>
      </c>
      <c r="GT29" s="58" t="str">
        <f t="shared" si="296"/>
        <v/>
      </c>
      <c r="GU29" s="58" t="str">
        <f t="shared" si="297"/>
        <v/>
      </c>
      <c r="GV29" s="58" t="str">
        <f t="shared" si="298"/>
        <v/>
      </c>
      <c r="GW29" s="58" t="str">
        <f t="shared" si="299"/>
        <v/>
      </c>
      <c r="GX29" s="58" t="str">
        <f t="shared" si="300"/>
        <v/>
      </c>
      <c r="GY29" s="58" t="str">
        <f t="shared" si="301"/>
        <v/>
      </c>
      <c r="GZ29" s="58" t="str">
        <f t="shared" si="302"/>
        <v/>
      </c>
      <c r="HA29" s="58" t="str">
        <f t="shared" si="303"/>
        <v/>
      </c>
      <c r="HB29" s="58" t="str">
        <f t="shared" si="304"/>
        <v/>
      </c>
      <c r="HC29" s="58" t="str">
        <f t="shared" si="305"/>
        <v/>
      </c>
      <c r="HD29" s="58" t="str">
        <f t="shared" si="306"/>
        <v/>
      </c>
      <c r="HE29" s="58" t="str">
        <f t="shared" si="307"/>
        <v/>
      </c>
      <c r="HF29" s="58" t="str">
        <f t="shared" si="308"/>
        <v/>
      </c>
      <c r="HG29" s="58" t="str">
        <f t="shared" si="309"/>
        <v/>
      </c>
      <c r="HH29" s="58" t="str">
        <f t="shared" si="310"/>
        <v/>
      </c>
      <c r="HI29" s="58" t="str">
        <f t="shared" si="311"/>
        <v/>
      </c>
      <c r="HJ29" s="58" t="str">
        <f t="shared" si="312"/>
        <v/>
      </c>
      <c r="HK29" s="58" t="str">
        <f t="shared" si="313"/>
        <v/>
      </c>
      <c r="HL29" s="58" t="str">
        <f t="shared" si="314"/>
        <v/>
      </c>
      <c r="HM29" s="58" t="str">
        <f t="shared" si="315"/>
        <v/>
      </c>
      <c r="HN29" s="58" t="str">
        <f t="shared" si="316"/>
        <v/>
      </c>
      <c r="HO29" s="58" t="str">
        <f t="shared" si="317"/>
        <v/>
      </c>
      <c r="HP29" s="58" t="str">
        <f t="shared" si="318"/>
        <v/>
      </c>
      <c r="HQ29" s="58" t="str">
        <f t="shared" si="319"/>
        <v/>
      </c>
      <c r="HR29" s="58" t="str">
        <f t="shared" si="320"/>
        <v/>
      </c>
      <c r="HS29" s="58" t="str">
        <f t="shared" si="321"/>
        <v/>
      </c>
      <c r="HT29" s="58" t="str">
        <f t="shared" si="322"/>
        <v/>
      </c>
      <c r="HU29" s="58" t="str">
        <f t="shared" si="323"/>
        <v/>
      </c>
      <c r="HV29" s="58" t="str">
        <f t="shared" si="324"/>
        <v/>
      </c>
      <c r="HW29" s="58" t="str">
        <f t="shared" si="325"/>
        <v/>
      </c>
      <c r="HX29" s="58" t="str">
        <f t="shared" si="326"/>
        <v/>
      </c>
      <c r="HY29" s="58" t="str">
        <f t="shared" si="327"/>
        <v/>
      </c>
      <c r="HZ29" s="58" t="str">
        <f t="shared" si="328"/>
        <v/>
      </c>
      <c r="IA29" s="58" t="str">
        <f t="shared" si="329"/>
        <v/>
      </c>
      <c r="IB29" s="58" t="str">
        <f t="shared" si="330"/>
        <v/>
      </c>
      <c r="IC29" s="58" t="str">
        <f t="shared" si="331"/>
        <v/>
      </c>
      <c r="ID29" s="58" t="str">
        <f t="shared" si="332"/>
        <v/>
      </c>
      <c r="IE29" s="58" t="str">
        <f t="shared" si="333"/>
        <v/>
      </c>
      <c r="IF29" s="58" t="str">
        <f t="shared" si="334"/>
        <v/>
      </c>
      <c r="IG29" s="58" t="str">
        <f t="shared" si="335"/>
        <v/>
      </c>
      <c r="IH29" s="58" t="str">
        <f t="shared" si="336"/>
        <v/>
      </c>
      <c r="II29" s="58" t="str">
        <f t="shared" si="337"/>
        <v/>
      </c>
      <c r="IJ29" s="58" t="str">
        <f t="shared" si="338"/>
        <v/>
      </c>
      <c r="IK29" s="58" t="str">
        <f t="shared" si="339"/>
        <v/>
      </c>
      <c r="IL29" s="58" t="str">
        <f t="shared" si="340"/>
        <v/>
      </c>
      <c r="IM29" s="58" t="str">
        <f t="shared" si="341"/>
        <v/>
      </c>
      <c r="IN29" s="58" t="str">
        <f t="shared" si="342"/>
        <v/>
      </c>
      <c r="IO29" s="58" t="str">
        <f t="shared" si="343"/>
        <v/>
      </c>
      <c r="IP29" s="58" t="str">
        <f t="shared" si="344"/>
        <v/>
      </c>
      <c r="IQ29" s="58" t="str">
        <f t="shared" si="345"/>
        <v/>
      </c>
      <c r="IR29" s="58" t="str">
        <f t="shared" si="346"/>
        <v/>
      </c>
      <c r="IS29" s="58" t="str">
        <f t="shared" si="347"/>
        <v/>
      </c>
      <c r="IT29" s="58" t="str">
        <f t="shared" si="348"/>
        <v/>
      </c>
      <c r="IU29" s="58" t="str">
        <f t="shared" si="349"/>
        <v/>
      </c>
      <c r="IV29" s="58" t="str">
        <f t="shared" si="350"/>
        <v/>
      </c>
      <c r="IW29" s="58" t="str">
        <f t="shared" si="351"/>
        <v/>
      </c>
      <c r="IX29" s="58" t="str">
        <f t="shared" si="352"/>
        <v/>
      </c>
      <c r="IY29" s="58" t="str">
        <f t="shared" si="353"/>
        <v/>
      </c>
      <c r="IZ29" s="58" t="str">
        <f t="shared" si="354"/>
        <v/>
      </c>
      <c r="JA29" s="58" t="str">
        <f t="shared" si="355"/>
        <v/>
      </c>
      <c r="JB29" s="58" t="str">
        <f t="shared" si="356"/>
        <v/>
      </c>
      <c r="JC29" s="58" t="str">
        <f t="shared" si="357"/>
        <v/>
      </c>
      <c r="JD29" s="58" t="str">
        <f t="shared" si="358"/>
        <v/>
      </c>
      <c r="JE29" s="58" t="str">
        <f t="shared" si="359"/>
        <v/>
      </c>
      <c r="JF29" s="58" t="str">
        <f t="shared" si="360"/>
        <v/>
      </c>
      <c r="JG29" s="58" t="str">
        <f t="shared" si="361"/>
        <v/>
      </c>
      <c r="JH29" s="58" t="str">
        <f t="shared" si="362"/>
        <v/>
      </c>
      <c r="JI29" s="58" t="str">
        <f t="shared" si="363"/>
        <v/>
      </c>
      <c r="JJ29" s="58" t="str">
        <f t="shared" si="364"/>
        <v/>
      </c>
      <c r="JK29" s="58" t="str">
        <f t="shared" si="365"/>
        <v/>
      </c>
      <c r="JL29" s="58" t="str">
        <f t="shared" si="366"/>
        <v/>
      </c>
      <c r="JM29" s="58" t="str">
        <f t="shared" si="367"/>
        <v/>
      </c>
      <c r="JN29" s="58" t="str">
        <f t="shared" si="368"/>
        <v/>
      </c>
      <c r="JO29" s="58" t="str">
        <f t="shared" si="369"/>
        <v/>
      </c>
      <c r="JP29" s="58" t="str">
        <f t="shared" si="370"/>
        <v/>
      </c>
      <c r="JQ29" s="58" t="str">
        <f t="shared" si="371"/>
        <v/>
      </c>
      <c r="JR29" s="58" t="str">
        <f t="shared" si="372"/>
        <v/>
      </c>
      <c r="JS29" s="58" t="str">
        <f t="shared" si="373"/>
        <v/>
      </c>
      <c r="JT29" s="58" t="str">
        <f t="shared" si="374"/>
        <v/>
      </c>
      <c r="JU29" s="58" t="str">
        <f t="shared" si="375"/>
        <v/>
      </c>
      <c r="JV29" s="58" t="str">
        <f t="shared" si="376"/>
        <v/>
      </c>
      <c r="JW29" s="58" t="str">
        <f t="shared" si="377"/>
        <v/>
      </c>
      <c r="JX29" s="58" t="str">
        <f t="shared" si="378"/>
        <v/>
      </c>
      <c r="JY29" s="58" t="str">
        <f t="shared" si="379"/>
        <v/>
      </c>
      <c r="JZ29" s="58" t="str">
        <f t="shared" si="380"/>
        <v/>
      </c>
      <c r="KA29" s="58" t="str">
        <f t="shared" si="381"/>
        <v/>
      </c>
      <c r="KB29" s="58" t="str">
        <f t="shared" si="382"/>
        <v/>
      </c>
      <c r="KC29" s="58" t="str">
        <f t="shared" si="383"/>
        <v/>
      </c>
      <c r="KD29" s="58" t="str">
        <f t="shared" si="384"/>
        <v/>
      </c>
      <c r="KE29" s="58" t="str">
        <f t="shared" si="385"/>
        <v/>
      </c>
      <c r="KF29" s="58" t="str">
        <f t="shared" si="386"/>
        <v/>
      </c>
      <c r="KG29" s="58" t="str">
        <f t="shared" si="387"/>
        <v/>
      </c>
      <c r="KH29" s="58" t="str">
        <f t="shared" si="388"/>
        <v/>
      </c>
      <c r="KI29" s="58" t="str">
        <f t="shared" si="389"/>
        <v/>
      </c>
      <c r="KJ29" s="58" t="str">
        <f t="shared" si="390"/>
        <v/>
      </c>
      <c r="KK29" s="58" t="str">
        <f t="shared" si="391"/>
        <v/>
      </c>
      <c r="KL29" s="58" t="str">
        <f t="shared" si="392"/>
        <v/>
      </c>
      <c r="KM29" s="58" t="str">
        <f t="shared" si="393"/>
        <v/>
      </c>
      <c r="KN29" s="58" t="str">
        <f t="shared" si="394"/>
        <v/>
      </c>
      <c r="KO29" s="58" t="str">
        <f t="shared" si="395"/>
        <v/>
      </c>
      <c r="KP29" s="58" t="str">
        <f t="shared" si="396"/>
        <v/>
      </c>
      <c r="KQ29" s="58" t="str">
        <f t="shared" si="397"/>
        <v/>
      </c>
      <c r="KR29" s="58" t="str">
        <f t="shared" si="398"/>
        <v/>
      </c>
      <c r="KS29" s="58" t="str">
        <f t="shared" si="399"/>
        <v/>
      </c>
      <c r="KT29" s="58" t="str">
        <f t="shared" si="400"/>
        <v/>
      </c>
      <c r="KU29" s="58" t="str">
        <f t="shared" si="401"/>
        <v/>
      </c>
      <c r="KV29" s="58" t="str">
        <f t="shared" si="402"/>
        <v/>
      </c>
      <c r="KW29" s="58" t="str">
        <f t="shared" si="403"/>
        <v/>
      </c>
      <c r="KX29" s="58" t="str">
        <f t="shared" si="404"/>
        <v/>
      </c>
    </row>
    <row r="30" spans="7:310" x14ac:dyDescent="0.55000000000000004">
      <c r="G30" s="46">
        <f t="shared" ca="1" si="105"/>
        <v>790.73249296281051</v>
      </c>
      <c r="H30" s="47" t="s">
        <v>0</v>
      </c>
      <c r="I30" s="56" t="s">
        <v>41</v>
      </c>
      <c r="K30" s="57" t="str">
        <f t="shared" si="104"/>
        <v/>
      </c>
      <c r="L30" s="57" t="str">
        <f t="shared" si="106"/>
        <v/>
      </c>
      <c r="M30" s="57" t="str">
        <f t="shared" si="107"/>
        <v/>
      </c>
      <c r="N30" s="57" t="str">
        <f t="shared" si="108"/>
        <v/>
      </c>
      <c r="O30" s="57" t="str">
        <f t="shared" si="109"/>
        <v/>
      </c>
      <c r="P30" s="57" t="str">
        <f t="shared" si="110"/>
        <v/>
      </c>
      <c r="Q30" s="57" t="str">
        <f t="shared" si="111"/>
        <v/>
      </c>
      <c r="R30" s="57" t="str">
        <f t="shared" si="112"/>
        <v/>
      </c>
      <c r="S30" s="57" t="str">
        <f t="shared" si="113"/>
        <v>L$$$$</v>
      </c>
      <c r="T30" s="57" t="str">
        <f t="shared" si="114"/>
        <v/>
      </c>
      <c r="U30" s="57" t="str">
        <f t="shared" si="115"/>
        <v/>
      </c>
      <c r="V30" s="57" t="str">
        <f t="shared" si="116"/>
        <v/>
      </c>
      <c r="W30" s="57" t="str">
        <f t="shared" si="117"/>
        <v/>
      </c>
      <c r="X30" s="57" t="str">
        <f t="shared" si="118"/>
        <v/>
      </c>
      <c r="Y30" s="57" t="str">
        <f t="shared" si="119"/>
        <v>L$$$$</v>
      </c>
      <c r="Z30" s="57" t="str">
        <f t="shared" si="120"/>
        <v/>
      </c>
      <c r="AA30" s="57" t="str">
        <f t="shared" si="121"/>
        <v/>
      </c>
      <c r="AB30" s="57" t="str">
        <f t="shared" si="122"/>
        <v/>
      </c>
      <c r="AC30" s="57" t="str">
        <f t="shared" si="123"/>
        <v/>
      </c>
      <c r="AD30" s="57" t="str">
        <f t="shared" si="124"/>
        <v/>
      </c>
      <c r="AE30" s="58" t="str">
        <f t="shared" si="125"/>
        <v/>
      </c>
      <c r="AF30" s="58" t="str">
        <f t="shared" si="126"/>
        <v/>
      </c>
      <c r="AG30" s="58" t="str">
        <f t="shared" si="127"/>
        <v/>
      </c>
      <c r="AH30" s="58" t="str">
        <f t="shared" si="128"/>
        <v/>
      </c>
      <c r="AI30" s="58" t="str">
        <f t="shared" si="129"/>
        <v/>
      </c>
      <c r="AJ30" s="58" t="str">
        <f t="shared" si="130"/>
        <v>L$$$$</v>
      </c>
      <c r="AK30" s="58" t="str">
        <f t="shared" si="131"/>
        <v/>
      </c>
      <c r="AL30" s="58" t="str">
        <f t="shared" si="132"/>
        <v/>
      </c>
      <c r="AM30" s="58" t="str">
        <f t="shared" si="133"/>
        <v/>
      </c>
      <c r="AN30" s="58" t="str">
        <f t="shared" si="134"/>
        <v/>
      </c>
      <c r="AO30" s="58" t="str">
        <f t="shared" si="135"/>
        <v/>
      </c>
      <c r="AP30" s="58" t="str">
        <f t="shared" si="136"/>
        <v/>
      </c>
      <c r="AQ30" s="58" t="str">
        <f t="shared" si="137"/>
        <v/>
      </c>
      <c r="AR30" s="58" t="str">
        <f t="shared" si="138"/>
        <v/>
      </c>
      <c r="AS30" s="58" t="str">
        <f t="shared" si="139"/>
        <v/>
      </c>
      <c r="AT30" s="58" t="str">
        <f t="shared" si="140"/>
        <v/>
      </c>
      <c r="AU30" s="58" t="str">
        <f t="shared" si="141"/>
        <v/>
      </c>
      <c r="AV30" s="58" t="str">
        <f t="shared" si="142"/>
        <v/>
      </c>
      <c r="AW30" s="58" t="str">
        <f t="shared" si="143"/>
        <v>L$$$$</v>
      </c>
      <c r="AX30" s="58" t="str">
        <f t="shared" si="144"/>
        <v/>
      </c>
      <c r="AY30" s="58" t="str">
        <f t="shared" si="145"/>
        <v/>
      </c>
      <c r="AZ30" s="58" t="str">
        <f t="shared" si="146"/>
        <v/>
      </c>
      <c r="BA30" s="58" t="str">
        <f t="shared" si="147"/>
        <v/>
      </c>
      <c r="BB30" s="58" t="str">
        <f t="shared" si="148"/>
        <v/>
      </c>
      <c r="BC30" s="58" t="str">
        <f t="shared" si="149"/>
        <v>L$$$$</v>
      </c>
      <c r="BD30" s="58" t="str">
        <f t="shared" si="150"/>
        <v/>
      </c>
      <c r="BE30" s="58" t="str">
        <f t="shared" si="151"/>
        <v/>
      </c>
      <c r="BF30" s="58" t="str">
        <f t="shared" si="152"/>
        <v/>
      </c>
      <c r="BG30" s="58" t="str">
        <f t="shared" si="153"/>
        <v/>
      </c>
      <c r="BH30" s="58" t="str">
        <f t="shared" si="154"/>
        <v/>
      </c>
      <c r="BI30" s="58" t="str">
        <f t="shared" si="155"/>
        <v/>
      </c>
      <c r="BJ30" s="58" t="str">
        <f t="shared" si="156"/>
        <v/>
      </c>
      <c r="BK30" s="58" t="str">
        <f t="shared" si="157"/>
        <v/>
      </c>
      <c r="BL30" s="58" t="str">
        <f t="shared" si="158"/>
        <v/>
      </c>
      <c r="BM30" s="58" t="str">
        <f t="shared" si="159"/>
        <v/>
      </c>
      <c r="BN30" s="58" t="str">
        <f t="shared" si="160"/>
        <v/>
      </c>
      <c r="BO30" s="58" t="str">
        <f t="shared" si="161"/>
        <v/>
      </c>
      <c r="BP30" s="58" t="str">
        <f t="shared" si="162"/>
        <v/>
      </c>
      <c r="BQ30" s="58" t="str">
        <f t="shared" si="163"/>
        <v/>
      </c>
      <c r="BR30" s="58" t="str">
        <f t="shared" si="164"/>
        <v/>
      </c>
      <c r="BS30" s="58" t="str">
        <f t="shared" si="165"/>
        <v/>
      </c>
      <c r="BT30" s="58" t="str">
        <f t="shared" si="166"/>
        <v/>
      </c>
      <c r="BU30" s="58" t="str">
        <f t="shared" si="167"/>
        <v/>
      </c>
      <c r="BV30" s="58" t="str">
        <f t="shared" si="168"/>
        <v/>
      </c>
      <c r="BW30" s="58" t="str">
        <f t="shared" si="169"/>
        <v/>
      </c>
      <c r="BX30" s="58" t="str">
        <f t="shared" si="170"/>
        <v/>
      </c>
      <c r="BY30" s="58" t="str">
        <f t="shared" si="171"/>
        <v/>
      </c>
      <c r="BZ30" s="58" t="str">
        <f t="shared" si="172"/>
        <v/>
      </c>
      <c r="CA30" s="58" t="str">
        <f t="shared" si="173"/>
        <v/>
      </c>
      <c r="CB30" s="58" t="str">
        <f t="shared" si="174"/>
        <v/>
      </c>
      <c r="CC30" s="58" t="str">
        <f t="shared" si="175"/>
        <v/>
      </c>
      <c r="CD30" s="58" t="str">
        <f t="shared" si="176"/>
        <v/>
      </c>
      <c r="CE30" s="58" t="str">
        <f t="shared" si="177"/>
        <v/>
      </c>
      <c r="CF30" s="58" t="str">
        <f t="shared" si="178"/>
        <v/>
      </c>
      <c r="CG30" s="58" t="str">
        <f t="shared" si="179"/>
        <v/>
      </c>
      <c r="CH30" s="58" t="str">
        <f t="shared" si="180"/>
        <v/>
      </c>
      <c r="CI30" s="58" t="str">
        <f t="shared" si="181"/>
        <v/>
      </c>
      <c r="CJ30" s="58" t="str">
        <f t="shared" si="182"/>
        <v/>
      </c>
      <c r="CK30" s="58" t="str">
        <f t="shared" si="183"/>
        <v/>
      </c>
      <c r="CL30" s="58" t="str">
        <f t="shared" si="184"/>
        <v/>
      </c>
      <c r="CM30" s="58" t="str">
        <f t="shared" si="185"/>
        <v/>
      </c>
      <c r="CN30" s="58" t="str">
        <f t="shared" si="186"/>
        <v/>
      </c>
      <c r="CO30" s="58" t="str">
        <f t="shared" si="187"/>
        <v/>
      </c>
      <c r="CP30" s="58" t="str">
        <f t="shared" si="188"/>
        <v/>
      </c>
      <c r="CQ30" s="58" t="str">
        <f t="shared" si="189"/>
        <v/>
      </c>
      <c r="CR30" s="58" t="str">
        <f t="shared" si="190"/>
        <v/>
      </c>
      <c r="CS30" s="58" t="str">
        <f t="shared" si="191"/>
        <v/>
      </c>
      <c r="CT30" s="58" t="str">
        <f t="shared" si="192"/>
        <v/>
      </c>
      <c r="CU30" s="58" t="str">
        <f t="shared" si="193"/>
        <v/>
      </c>
      <c r="CV30" s="58" t="str">
        <f t="shared" si="194"/>
        <v/>
      </c>
      <c r="CW30" s="58" t="str">
        <f t="shared" si="195"/>
        <v/>
      </c>
      <c r="CX30" s="58" t="str">
        <f t="shared" si="196"/>
        <v/>
      </c>
      <c r="CY30" s="58" t="str">
        <f t="shared" si="197"/>
        <v/>
      </c>
      <c r="CZ30" s="58" t="str">
        <f t="shared" si="198"/>
        <v/>
      </c>
      <c r="DA30" s="58" t="str">
        <f t="shared" si="199"/>
        <v/>
      </c>
      <c r="DB30" s="58" t="str">
        <f t="shared" si="200"/>
        <v/>
      </c>
      <c r="DC30" s="58" t="str">
        <f t="shared" si="201"/>
        <v/>
      </c>
      <c r="DD30" s="58" t="str">
        <f t="shared" si="202"/>
        <v/>
      </c>
      <c r="DE30" s="58" t="str">
        <f t="shared" si="203"/>
        <v/>
      </c>
      <c r="DF30" s="58" t="str">
        <f t="shared" si="204"/>
        <v/>
      </c>
      <c r="DG30" s="58" t="str">
        <f t="shared" si="205"/>
        <v/>
      </c>
      <c r="DH30" s="58" t="str">
        <f t="shared" si="206"/>
        <v/>
      </c>
      <c r="DI30" s="58" t="str">
        <f t="shared" si="207"/>
        <v/>
      </c>
      <c r="DJ30" s="58" t="str">
        <f t="shared" si="208"/>
        <v/>
      </c>
      <c r="DK30" s="58" t="str">
        <f t="shared" si="209"/>
        <v/>
      </c>
      <c r="DL30" s="58" t="str">
        <f t="shared" si="210"/>
        <v/>
      </c>
      <c r="DM30" s="58" t="str">
        <f t="shared" si="211"/>
        <v/>
      </c>
      <c r="DN30" s="58" t="str">
        <f t="shared" si="212"/>
        <v/>
      </c>
      <c r="DO30" s="58" t="str">
        <f t="shared" si="213"/>
        <v/>
      </c>
      <c r="DP30" s="58" t="str">
        <f t="shared" si="214"/>
        <v/>
      </c>
      <c r="DQ30" s="58" t="str">
        <f t="shared" si="215"/>
        <v/>
      </c>
      <c r="DR30" s="58" t="str">
        <f t="shared" si="216"/>
        <v/>
      </c>
      <c r="DS30" s="58" t="str">
        <f t="shared" si="217"/>
        <v/>
      </c>
      <c r="DT30" s="58" t="str">
        <f t="shared" si="218"/>
        <v/>
      </c>
      <c r="DU30" s="58" t="str">
        <f t="shared" si="219"/>
        <v/>
      </c>
      <c r="DV30" s="58" t="str">
        <f t="shared" si="220"/>
        <v/>
      </c>
      <c r="DW30" s="58" t="str">
        <f t="shared" si="221"/>
        <v/>
      </c>
      <c r="DX30" s="58" t="str">
        <f t="shared" si="222"/>
        <v/>
      </c>
      <c r="DY30" s="58" t="str">
        <f t="shared" si="223"/>
        <v/>
      </c>
      <c r="DZ30" s="58" t="str">
        <f t="shared" si="224"/>
        <v/>
      </c>
      <c r="EA30" s="58" t="str">
        <f t="shared" si="225"/>
        <v/>
      </c>
      <c r="EB30" s="58" t="str">
        <f t="shared" si="226"/>
        <v/>
      </c>
      <c r="EC30" s="58" t="str">
        <f t="shared" si="227"/>
        <v/>
      </c>
      <c r="ED30" s="58" t="str">
        <f t="shared" si="228"/>
        <v/>
      </c>
      <c r="EE30" s="58" t="str">
        <f t="shared" si="229"/>
        <v/>
      </c>
      <c r="EF30" s="58" t="str">
        <f t="shared" si="230"/>
        <v/>
      </c>
      <c r="EG30" s="58" t="str">
        <f t="shared" si="231"/>
        <v/>
      </c>
      <c r="EH30" s="58" t="str">
        <f t="shared" si="232"/>
        <v/>
      </c>
      <c r="EI30" s="58" t="str">
        <f t="shared" si="233"/>
        <v/>
      </c>
      <c r="EJ30" s="58" t="str">
        <f t="shared" si="234"/>
        <v/>
      </c>
      <c r="EK30" s="58" t="str">
        <f t="shared" si="235"/>
        <v/>
      </c>
      <c r="EL30" s="58" t="str">
        <f t="shared" si="236"/>
        <v/>
      </c>
      <c r="EM30" s="58" t="str">
        <f t="shared" si="237"/>
        <v/>
      </c>
      <c r="EN30" s="58" t="str">
        <f t="shared" si="238"/>
        <v/>
      </c>
      <c r="EO30" s="58" t="str">
        <f t="shared" si="239"/>
        <v/>
      </c>
      <c r="EP30" s="58" t="str">
        <f t="shared" si="240"/>
        <v/>
      </c>
      <c r="EQ30" s="58" t="str">
        <f t="shared" si="241"/>
        <v/>
      </c>
      <c r="ER30" s="58" t="str">
        <f t="shared" si="242"/>
        <v/>
      </c>
      <c r="ES30" s="58" t="str">
        <f t="shared" si="243"/>
        <v/>
      </c>
      <c r="ET30" s="58" t="str">
        <f t="shared" si="244"/>
        <v/>
      </c>
      <c r="EU30" s="58" t="str">
        <f t="shared" si="245"/>
        <v/>
      </c>
      <c r="EV30" s="58" t="str">
        <f t="shared" si="246"/>
        <v/>
      </c>
      <c r="EW30" s="58" t="str">
        <f t="shared" si="247"/>
        <v/>
      </c>
      <c r="EX30" s="58" t="str">
        <f t="shared" si="248"/>
        <v/>
      </c>
      <c r="EY30" s="58" t="str">
        <f t="shared" si="249"/>
        <v/>
      </c>
      <c r="EZ30" s="58" t="str">
        <f t="shared" si="250"/>
        <v/>
      </c>
      <c r="FA30" s="58" t="str">
        <f t="shared" si="251"/>
        <v/>
      </c>
      <c r="FB30" s="58" t="str">
        <f t="shared" si="252"/>
        <v/>
      </c>
      <c r="FC30" s="58" t="str">
        <f t="shared" si="253"/>
        <v/>
      </c>
      <c r="FD30" s="58" t="str">
        <f t="shared" si="254"/>
        <v/>
      </c>
      <c r="FE30" s="58" t="str">
        <f t="shared" si="255"/>
        <v/>
      </c>
      <c r="FF30" s="58" t="str">
        <f t="shared" si="256"/>
        <v/>
      </c>
      <c r="FG30" s="58" t="str">
        <f t="shared" si="257"/>
        <v/>
      </c>
      <c r="FH30" s="58" t="str">
        <f t="shared" si="258"/>
        <v/>
      </c>
      <c r="FI30" s="58" t="str">
        <f t="shared" si="259"/>
        <v/>
      </c>
      <c r="FJ30" s="58" t="str">
        <f t="shared" si="260"/>
        <v/>
      </c>
      <c r="FK30" s="58" t="str">
        <f t="shared" si="261"/>
        <v/>
      </c>
      <c r="FL30" s="58" t="str">
        <f t="shared" si="262"/>
        <v/>
      </c>
      <c r="FM30" s="58" t="str">
        <f t="shared" si="263"/>
        <v/>
      </c>
      <c r="FN30" s="58" t="str">
        <f t="shared" si="264"/>
        <v/>
      </c>
      <c r="FO30" s="58" t="str">
        <f t="shared" si="265"/>
        <v/>
      </c>
      <c r="FP30" s="58" t="str">
        <f t="shared" si="266"/>
        <v/>
      </c>
      <c r="FQ30" s="58" t="str">
        <f t="shared" si="267"/>
        <v/>
      </c>
      <c r="FR30" s="58" t="str">
        <f t="shared" si="268"/>
        <v/>
      </c>
      <c r="FS30" s="58" t="str">
        <f t="shared" si="269"/>
        <v/>
      </c>
      <c r="FT30" s="58" t="str">
        <f t="shared" si="270"/>
        <v/>
      </c>
      <c r="FU30" s="58" t="str">
        <f t="shared" si="271"/>
        <v/>
      </c>
      <c r="FV30" s="58" t="str">
        <f t="shared" si="272"/>
        <v/>
      </c>
      <c r="FW30" s="58" t="str">
        <f t="shared" si="273"/>
        <v/>
      </c>
      <c r="FX30" s="58" t="str">
        <f t="shared" si="274"/>
        <v/>
      </c>
      <c r="FY30" s="58" t="str">
        <f t="shared" si="275"/>
        <v/>
      </c>
      <c r="FZ30" s="58" t="str">
        <f t="shared" si="276"/>
        <v/>
      </c>
      <c r="GA30" s="58" t="str">
        <f t="shared" si="277"/>
        <v/>
      </c>
      <c r="GB30" s="58" t="str">
        <f t="shared" si="278"/>
        <v/>
      </c>
      <c r="GC30" s="58" t="str">
        <f t="shared" si="279"/>
        <v/>
      </c>
      <c r="GD30" s="58" t="str">
        <f t="shared" si="280"/>
        <v/>
      </c>
      <c r="GE30" s="58" t="str">
        <f t="shared" si="281"/>
        <v/>
      </c>
      <c r="GF30" s="58" t="str">
        <f t="shared" si="282"/>
        <v/>
      </c>
      <c r="GG30" s="58" t="str">
        <f t="shared" si="283"/>
        <v/>
      </c>
      <c r="GH30" s="58" t="str">
        <f t="shared" si="284"/>
        <v/>
      </c>
      <c r="GI30" s="58" t="str">
        <f t="shared" si="285"/>
        <v/>
      </c>
      <c r="GJ30" s="58" t="str">
        <f t="shared" si="286"/>
        <v/>
      </c>
      <c r="GK30" s="58" t="str">
        <f t="shared" si="287"/>
        <v/>
      </c>
      <c r="GL30" s="58" t="str">
        <f t="shared" si="288"/>
        <v/>
      </c>
      <c r="GM30" s="58" t="str">
        <f t="shared" si="289"/>
        <v/>
      </c>
      <c r="GN30" s="58" t="str">
        <f t="shared" si="290"/>
        <v/>
      </c>
      <c r="GO30" s="58" t="str">
        <f t="shared" si="291"/>
        <v/>
      </c>
      <c r="GP30" s="58" t="str">
        <f t="shared" si="292"/>
        <v/>
      </c>
      <c r="GQ30" s="58" t="str">
        <f t="shared" si="293"/>
        <v/>
      </c>
      <c r="GR30" s="58" t="str">
        <f t="shared" si="294"/>
        <v/>
      </c>
      <c r="GS30" s="58" t="str">
        <f t="shared" si="295"/>
        <v/>
      </c>
      <c r="GT30" s="58" t="str">
        <f t="shared" si="296"/>
        <v/>
      </c>
      <c r="GU30" s="58" t="str">
        <f t="shared" si="297"/>
        <v/>
      </c>
      <c r="GV30" s="58" t="str">
        <f t="shared" si="298"/>
        <v/>
      </c>
      <c r="GW30" s="58" t="str">
        <f t="shared" si="299"/>
        <v/>
      </c>
      <c r="GX30" s="58" t="str">
        <f t="shared" si="300"/>
        <v/>
      </c>
      <c r="GY30" s="58" t="str">
        <f t="shared" si="301"/>
        <v/>
      </c>
      <c r="GZ30" s="58" t="str">
        <f t="shared" si="302"/>
        <v/>
      </c>
      <c r="HA30" s="58" t="str">
        <f t="shared" si="303"/>
        <v/>
      </c>
      <c r="HB30" s="58" t="str">
        <f t="shared" si="304"/>
        <v/>
      </c>
      <c r="HC30" s="58" t="str">
        <f t="shared" si="305"/>
        <v/>
      </c>
      <c r="HD30" s="58" t="str">
        <f t="shared" si="306"/>
        <v/>
      </c>
      <c r="HE30" s="58" t="str">
        <f t="shared" si="307"/>
        <v/>
      </c>
      <c r="HF30" s="58" t="str">
        <f t="shared" si="308"/>
        <v/>
      </c>
      <c r="HG30" s="58" t="str">
        <f t="shared" si="309"/>
        <v/>
      </c>
      <c r="HH30" s="58" t="str">
        <f t="shared" si="310"/>
        <v/>
      </c>
      <c r="HI30" s="58" t="str">
        <f t="shared" si="311"/>
        <v/>
      </c>
      <c r="HJ30" s="58" t="str">
        <f t="shared" si="312"/>
        <v/>
      </c>
      <c r="HK30" s="58" t="str">
        <f t="shared" si="313"/>
        <v/>
      </c>
      <c r="HL30" s="58" t="str">
        <f t="shared" si="314"/>
        <v/>
      </c>
      <c r="HM30" s="58" t="str">
        <f t="shared" si="315"/>
        <v/>
      </c>
      <c r="HN30" s="58" t="str">
        <f t="shared" si="316"/>
        <v/>
      </c>
      <c r="HO30" s="58" t="str">
        <f t="shared" si="317"/>
        <v/>
      </c>
      <c r="HP30" s="58" t="str">
        <f t="shared" si="318"/>
        <v/>
      </c>
      <c r="HQ30" s="58" t="str">
        <f t="shared" si="319"/>
        <v/>
      </c>
      <c r="HR30" s="58" t="str">
        <f t="shared" si="320"/>
        <v/>
      </c>
      <c r="HS30" s="58" t="str">
        <f t="shared" si="321"/>
        <v/>
      </c>
      <c r="HT30" s="58" t="str">
        <f t="shared" si="322"/>
        <v/>
      </c>
      <c r="HU30" s="58" t="str">
        <f t="shared" si="323"/>
        <v/>
      </c>
      <c r="HV30" s="58" t="str">
        <f t="shared" si="324"/>
        <v/>
      </c>
      <c r="HW30" s="58" t="str">
        <f t="shared" si="325"/>
        <v/>
      </c>
      <c r="HX30" s="58" t="str">
        <f t="shared" si="326"/>
        <v/>
      </c>
      <c r="HY30" s="58" t="str">
        <f t="shared" si="327"/>
        <v/>
      </c>
      <c r="HZ30" s="58" t="str">
        <f t="shared" si="328"/>
        <v/>
      </c>
      <c r="IA30" s="58" t="str">
        <f t="shared" si="329"/>
        <v/>
      </c>
      <c r="IB30" s="58" t="str">
        <f t="shared" si="330"/>
        <v/>
      </c>
      <c r="IC30" s="58" t="str">
        <f t="shared" si="331"/>
        <v/>
      </c>
      <c r="ID30" s="58" t="str">
        <f t="shared" si="332"/>
        <v/>
      </c>
      <c r="IE30" s="58" t="str">
        <f t="shared" si="333"/>
        <v/>
      </c>
      <c r="IF30" s="58" t="str">
        <f t="shared" si="334"/>
        <v/>
      </c>
      <c r="IG30" s="58" t="str">
        <f t="shared" si="335"/>
        <v/>
      </c>
      <c r="IH30" s="58" t="str">
        <f t="shared" si="336"/>
        <v/>
      </c>
      <c r="II30" s="58" t="str">
        <f t="shared" si="337"/>
        <v/>
      </c>
      <c r="IJ30" s="58" t="str">
        <f t="shared" si="338"/>
        <v/>
      </c>
      <c r="IK30" s="58" t="str">
        <f t="shared" si="339"/>
        <v/>
      </c>
      <c r="IL30" s="58" t="str">
        <f t="shared" si="340"/>
        <v/>
      </c>
      <c r="IM30" s="58" t="str">
        <f t="shared" si="341"/>
        <v/>
      </c>
      <c r="IN30" s="58" t="str">
        <f t="shared" si="342"/>
        <v/>
      </c>
      <c r="IO30" s="58" t="str">
        <f t="shared" si="343"/>
        <v/>
      </c>
      <c r="IP30" s="58" t="str">
        <f t="shared" si="344"/>
        <v/>
      </c>
      <c r="IQ30" s="58" t="str">
        <f t="shared" si="345"/>
        <v/>
      </c>
      <c r="IR30" s="58" t="str">
        <f t="shared" si="346"/>
        <v/>
      </c>
      <c r="IS30" s="58" t="str">
        <f t="shared" si="347"/>
        <v/>
      </c>
      <c r="IT30" s="58" t="str">
        <f t="shared" si="348"/>
        <v/>
      </c>
      <c r="IU30" s="58" t="str">
        <f t="shared" si="349"/>
        <v/>
      </c>
      <c r="IV30" s="58" t="str">
        <f t="shared" si="350"/>
        <v/>
      </c>
      <c r="IW30" s="58" t="str">
        <f t="shared" si="351"/>
        <v/>
      </c>
      <c r="IX30" s="58" t="str">
        <f t="shared" si="352"/>
        <v/>
      </c>
      <c r="IY30" s="58" t="str">
        <f t="shared" si="353"/>
        <v/>
      </c>
      <c r="IZ30" s="58" t="str">
        <f t="shared" si="354"/>
        <v/>
      </c>
      <c r="JA30" s="58" t="str">
        <f t="shared" si="355"/>
        <v/>
      </c>
      <c r="JB30" s="58" t="str">
        <f t="shared" si="356"/>
        <v/>
      </c>
      <c r="JC30" s="58" t="str">
        <f t="shared" si="357"/>
        <v/>
      </c>
      <c r="JD30" s="58" t="str">
        <f t="shared" si="358"/>
        <v/>
      </c>
      <c r="JE30" s="58" t="str">
        <f t="shared" si="359"/>
        <v/>
      </c>
      <c r="JF30" s="58" t="str">
        <f t="shared" si="360"/>
        <v/>
      </c>
      <c r="JG30" s="58" t="str">
        <f t="shared" si="361"/>
        <v/>
      </c>
      <c r="JH30" s="58" t="str">
        <f t="shared" si="362"/>
        <v/>
      </c>
      <c r="JI30" s="58" t="str">
        <f t="shared" si="363"/>
        <v/>
      </c>
      <c r="JJ30" s="58" t="str">
        <f t="shared" si="364"/>
        <v/>
      </c>
      <c r="JK30" s="58" t="str">
        <f t="shared" si="365"/>
        <v/>
      </c>
      <c r="JL30" s="58" t="str">
        <f t="shared" si="366"/>
        <v/>
      </c>
      <c r="JM30" s="58" t="str">
        <f t="shared" si="367"/>
        <v/>
      </c>
      <c r="JN30" s="58" t="str">
        <f t="shared" si="368"/>
        <v/>
      </c>
      <c r="JO30" s="58" t="str">
        <f t="shared" si="369"/>
        <v/>
      </c>
      <c r="JP30" s="58" t="str">
        <f t="shared" si="370"/>
        <v/>
      </c>
      <c r="JQ30" s="58" t="str">
        <f t="shared" si="371"/>
        <v/>
      </c>
      <c r="JR30" s="58" t="str">
        <f t="shared" si="372"/>
        <v/>
      </c>
      <c r="JS30" s="58" t="str">
        <f t="shared" si="373"/>
        <v/>
      </c>
      <c r="JT30" s="58" t="str">
        <f t="shared" si="374"/>
        <v/>
      </c>
      <c r="JU30" s="58" t="str">
        <f t="shared" si="375"/>
        <v/>
      </c>
      <c r="JV30" s="58" t="str">
        <f t="shared" si="376"/>
        <v/>
      </c>
      <c r="JW30" s="58" t="str">
        <f t="shared" si="377"/>
        <v/>
      </c>
      <c r="JX30" s="58" t="str">
        <f t="shared" si="378"/>
        <v/>
      </c>
      <c r="JY30" s="58" t="str">
        <f t="shared" si="379"/>
        <v/>
      </c>
      <c r="JZ30" s="58" t="str">
        <f t="shared" si="380"/>
        <v/>
      </c>
      <c r="KA30" s="58" t="str">
        <f t="shared" si="381"/>
        <v/>
      </c>
      <c r="KB30" s="58" t="str">
        <f t="shared" si="382"/>
        <v/>
      </c>
      <c r="KC30" s="58" t="str">
        <f t="shared" si="383"/>
        <v/>
      </c>
      <c r="KD30" s="58" t="str">
        <f t="shared" si="384"/>
        <v/>
      </c>
      <c r="KE30" s="58" t="str">
        <f t="shared" si="385"/>
        <v/>
      </c>
      <c r="KF30" s="58" t="str">
        <f t="shared" si="386"/>
        <v/>
      </c>
      <c r="KG30" s="58" t="str">
        <f t="shared" si="387"/>
        <v/>
      </c>
      <c r="KH30" s="58" t="str">
        <f t="shared" si="388"/>
        <v/>
      </c>
      <c r="KI30" s="58" t="str">
        <f t="shared" si="389"/>
        <v/>
      </c>
      <c r="KJ30" s="58" t="str">
        <f t="shared" si="390"/>
        <v/>
      </c>
      <c r="KK30" s="58" t="str">
        <f t="shared" si="391"/>
        <v/>
      </c>
      <c r="KL30" s="58" t="str">
        <f t="shared" si="392"/>
        <v/>
      </c>
      <c r="KM30" s="58" t="str">
        <f t="shared" si="393"/>
        <v/>
      </c>
      <c r="KN30" s="58" t="str">
        <f t="shared" si="394"/>
        <v/>
      </c>
      <c r="KO30" s="58" t="str">
        <f t="shared" si="395"/>
        <v/>
      </c>
      <c r="KP30" s="58" t="str">
        <f t="shared" si="396"/>
        <v/>
      </c>
      <c r="KQ30" s="58" t="str">
        <f t="shared" si="397"/>
        <v/>
      </c>
      <c r="KR30" s="58" t="str">
        <f t="shared" si="398"/>
        <v/>
      </c>
      <c r="KS30" s="58" t="str">
        <f t="shared" si="399"/>
        <v/>
      </c>
      <c r="KT30" s="58" t="str">
        <f t="shared" si="400"/>
        <v/>
      </c>
      <c r="KU30" s="58" t="str">
        <f t="shared" si="401"/>
        <v/>
      </c>
      <c r="KV30" s="58" t="str">
        <f t="shared" si="402"/>
        <v/>
      </c>
      <c r="KW30" s="58" t="str">
        <f t="shared" si="403"/>
        <v/>
      </c>
      <c r="KX30" s="58" t="str">
        <f t="shared" si="404"/>
        <v/>
      </c>
    </row>
    <row r="31" spans="7:310" x14ac:dyDescent="0.55000000000000004">
      <c r="G31" s="46">
        <f t="shared" ca="1" si="105"/>
        <v>232.87410201661839</v>
      </c>
      <c r="H31" s="47" t="s">
        <v>10</v>
      </c>
      <c r="I31" s="56" t="s">
        <v>42</v>
      </c>
      <c r="K31" s="57" t="str">
        <f t="shared" si="104"/>
        <v/>
      </c>
      <c r="L31" s="57" t="str">
        <f t="shared" si="106"/>
        <v/>
      </c>
      <c r="M31" s="57" t="str">
        <f t="shared" si="107"/>
        <v/>
      </c>
      <c r="N31" s="57" t="str">
        <f t="shared" si="108"/>
        <v/>
      </c>
      <c r="O31" s="57" t="str">
        <f t="shared" si="109"/>
        <v/>
      </c>
      <c r="P31" s="57" t="str">
        <f t="shared" si="110"/>
        <v/>
      </c>
      <c r="Q31" s="57" t="str">
        <f t="shared" si="111"/>
        <v/>
      </c>
      <c r="R31" s="57" t="str">
        <f t="shared" si="112"/>
        <v/>
      </c>
      <c r="S31" s="57" t="str">
        <f t="shared" si="113"/>
        <v/>
      </c>
      <c r="T31" s="57" t="str">
        <f t="shared" si="114"/>
        <v/>
      </c>
      <c r="U31" s="57" t="str">
        <f t="shared" si="115"/>
        <v/>
      </c>
      <c r="V31" s="57" t="str">
        <f t="shared" si="116"/>
        <v/>
      </c>
      <c r="W31" s="57" t="str">
        <f t="shared" si="117"/>
        <v/>
      </c>
      <c r="X31" s="57" t="str">
        <f t="shared" si="118"/>
        <v/>
      </c>
      <c r="Y31" s="57" t="str">
        <f t="shared" si="119"/>
        <v/>
      </c>
      <c r="Z31" s="57" t="str">
        <f t="shared" si="120"/>
        <v/>
      </c>
      <c r="AA31" s="57" t="str">
        <f t="shared" si="121"/>
        <v/>
      </c>
      <c r="AB31" s="57" t="str">
        <f t="shared" si="122"/>
        <v/>
      </c>
      <c r="AC31" s="57" t="str">
        <f t="shared" si="123"/>
        <v/>
      </c>
      <c r="AD31" s="57" t="str">
        <f t="shared" si="124"/>
        <v/>
      </c>
      <c r="AE31" s="58" t="str">
        <f t="shared" si="125"/>
        <v/>
      </c>
      <c r="AF31" s="58" t="str">
        <f t="shared" si="126"/>
        <v/>
      </c>
      <c r="AG31" s="58" t="str">
        <f t="shared" si="127"/>
        <v/>
      </c>
      <c r="AH31" s="58" t="str">
        <f t="shared" si="128"/>
        <v/>
      </c>
      <c r="AI31" s="58" t="str">
        <f t="shared" si="129"/>
        <v/>
      </c>
      <c r="AJ31" s="58" t="str">
        <f t="shared" si="130"/>
        <v/>
      </c>
      <c r="AK31" s="58" t="str">
        <f t="shared" si="131"/>
        <v/>
      </c>
      <c r="AL31" s="58" t="str">
        <f t="shared" si="132"/>
        <v/>
      </c>
      <c r="AM31" s="58" t="str">
        <f t="shared" si="133"/>
        <v/>
      </c>
      <c r="AN31" s="58" t="str">
        <f t="shared" si="134"/>
        <v/>
      </c>
      <c r="AO31" s="58" t="str">
        <f t="shared" si="135"/>
        <v/>
      </c>
      <c r="AP31" s="58" t="str">
        <f t="shared" si="136"/>
        <v/>
      </c>
      <c r="AQ31" s="58" t="str">
        <f t="shared" si="137"/>
        <v/>
      </c>
      <c r="AR31" s="58" t="str">
        <f t="shared" si="138"/>
        <v/>
      </c>
      <c r="AS31" s="58" t="str">
        <f t="shared" si="139"/>
        <v/>
      </c>
      <c r="AT31" s="58" t="str">
        <f t="shared" si="140"/>
        <v/>
      </c>
      <c r="AU31" s="58" t="str">
        <f t="shared" si="141"/>
        <v/>
      </c>
      <c r="AV31" s="58" t="str">
        <f t="shared" si="142"/>
        <v/>
      </c>
      <c r="AW31" s="58" t="str">
        <f t="shared" si="143"/>
        <v/>
      </c>
      <c r="AX31" s="58" t="str">
        <f t="shared" si="144"/>
        <v/>
      </c>
      <c r="AY31" s="58" t="str">
        <f t="shared" si="145"/>
        <v/>
      </c>
      <c r="AZ31" s="58" t="str">
        <f t="shared" si="146"/>
        <v/>
      </c>
      <c r="BA31" s="58" t="str">
        <f t="shared" si="147"/>
        <v/>
      </c>
      <c r="BB31" s="58" t="str">
        <f t="shared" si="148"/>
        <v/>
      </c>
      <c r="BC31" s="58" t="str">
        <f t="shared" si="149"/>
        <v/>
      </c>
      <c r="BD31" s="58" t="str">
        <f t="shared" si="150"/>
        <v/>
      </c>
      <c r="BE31" s="58" t="str">
        <f t="shared" si="151"/>
        <v/>
      </c>
      <c r="BF31" s="58" t="str">
        <f t="shared" si="152"/>
        <v/>
      </c>
      <c r="BG31" s="58" t="str">
        <f t="shared" si="153"/>
        <v/>
      </c>
      <c r="BH31" s="58" t="str">
        <f t="shared" si="154"/>
        <v/>
      </c>
      <c r="BI31" s="58" t="str">
        <f t="shared" si="155"/>
        <v/>
      </c>
      <c r="BJ31" s="58" t="str">
        <f t="shared" si="156"/>
        <v/>
      </c>
      <c r="BK31" s="58" t="str">
        <f t="shared" si="157"/>
        <v/>
      </c>
      <c r="BL31" s="58" t="str">
        <f t="shared" si="158"/>
        <v/>
      </c>
      <c r="BM31" s="58" t="str">
        <f t="shared" si="159"/>
        <v/>
      </c>
      <c r="BN31" s="58" t="str">
        <f t="shared" si="160"/>
        <v/>
      </c>
      <c r="BO31" s="58" t="str">
        <f t="shared" si="161"/>
        <v/>
      </c>
      <c r="BP31" s="58" t="str">
        <f t="shared" si="162"/>
        <v/>
      </c>
      <c r="BQ31" s="58" t="str">
        <f t="shared" si="163"/>
        <v/>
      </c>
      <c r="BR31" s="58" t="str">
        <f t="shared" si="164"/>
        <v/>
      </c>
      <c r="BS31" s="58" t="str">
        <f t="shared" si="165"/>
        <v/>
      </c>
      <c r="BT31" s="58" t="str">
        <f t="shared" si="166"/>
        <v/>
      </c>
      <c r="BU31" s="58" t="str">
        <f t="shared" si="167"/>
        <v/>
      </c>
      <c r="BV31" s="58" t="str">
        <f t="shared" si="168"/>
        <v/>
      </c>
      <c r="BW31" s="58" t="str">
        <f t="shared" si="169"/>
        <v/>
      </c>
      <c r="BX31" s="58" t="str">
        <f t="shared" si="170"/>
        <v/>
      </c>
      <c r="BY31" s="58" t="str">
        <f t="shared" si="171"/>
        <v/>
      </c>
      <c r="BZ31" s="58" t="str">
        <f t="shared" si="172"/>
        <v/>
      </c>
      <c r="CA31" s="58" t="str">
        <f t="shared" si="173"/>
        <v/>
      </c>
      <c r="CB31" s="58" t="str">
        <f t="shared" si="174"/>
        <v/>
      </c>
      <c r="CC31" s="58" t="str">
        <f t="shared" si="175"/>
        <v/>
      </c>
      <c r="CD31" s="58" t="str">
        <f t="shared" si="176"/>
        <v/>
      </c>
      <c r="CE31" s="58" t="str">
        <f t="shared" si="177"/>
        <v>DDL$$</v>
      </c>
      <c r="CF31" s="58" t="str">
        <f t="shared" si="178"/>
        <v/>
      </c>
      <c r="CG31" s="58" t="str">
        <f t="shared" si="179"/>
        <v/>
      </c>
      <c r="CH31" s="58" t="str">
        <f t="shared" si="180"/>
        <v/>
      </c>
      <c r="CI31" s="58" t="str">
        <f t="shared" si="181"/>
        <v/>
      </c>
      <c r="CJ31" s="58" t="str">
        <f t="shared" si="182"/>
        <v/>
      </c>
      <c r="CK31" s="58" t="str">
        <f t="shared" si="183"/>
        <v/>
      </c>
      <c r="CL31" s="58" t="str">
        <f t="shared" si="184"/>
        <v/>
      </c>
      <c r="CM31" s="58" t="str">
        <f t="shared" si="185"/>
        <v/>
      </c>
      <c r="CN31" s="58" t="str">
        <f t="shared" si="186"/>
        <v/>
      </c>
      <c r="CO31" s="58" t="str">
        <f t="shared" si="187"/>
        <v/>
      </c>
      <c r="CP31" s="58" t="str">
        <f t="shared" si="188"/>
        <v/>
      </c>
      <c r="CQ31" s="58" t="str">
        <f t="shared" si="189"/>
        <v/>
      </c>
      <c r="CR31" s="58" t="str">
        <f t="shared" si="190"/>
        <v/>
      </c>
      <c r="CS31" s="58" t="str">
        <f t="shared" si="191"/>
        <v/>
      </c>
      <c r="CT31" s="58" t="str">
        <f t="shared" si="192"/>
        <v/>
      </c>
      <c r="CU31" s="58" t="str">
        <f t="shared" si="193"/>
        <v/>
      </c>
      <c r="CV31" s="58" t="str">
        <f t="shared" si="194"/>
        <v/>
      </c>
      <c r="CW31" s="58" t="str">
        <f t="shared" si="195"/>
        <v/>
      </c>
      <c r="CX31" s="58" t="str">
        <f t="shared" si="196"/>
        <v/>
      </c>
      <c r="CY31" s="58" t="str">
        <f t="shared" si="197"/>
        <v/>
      </c>
      <c r="CZ31" s="58" t="str">
        <f t="shared" si="198"/>
        <v/>
      </c>
      <c r="DA31" s="58" t="str">
        <f t="shared" si="199"/>
        <v/>
      </c>
      <c r="DB31" s="58" t="str">
        <f t="shared" si="200"/>
        <v/>
      </c>
      <c r="DC31" s="58" t="str">
        <f t="shared" si="201"/>
        <v/>
      </c>
      <c r="DD31" s="58" t="str">
        <f t="shared" si="202"/>
        <v/>
      </c>
      <c r="DE31" s="58" t="str">
        <f t="shared" si="203"/>
        <v/>
      </c>
      <c r="DF31" s="58" t="str">
        <f t="shared" si="204"/>
        <v/>
      </c>
      <c r="DG31" s="58" t="str">
        <f t="shared" si="205"/>
        <v/>
      </c>
      <c r="DH31" s="58" t="str">
        <f t="shared" si="206"/>
        <v/>
      </c>
      <c r="DI31" s="58" t="str">
        <f t="shared" si="207"/>
        <v/>
      </c>
      <c r="DJ31" s="58" t="str">
        <f t="shared" si="208"/>
        <v/>
      </c>
      <c r="DK31" s="58" t="str">
        <f t="shared" si="209"/>
        <v/>
      </c>
      <c r="DL31" s="58" t="str">
        <f t="shared" si="210"/>
        <v/>
      </c>
      <c r="DM31" s="58" t="str">
        <f t="shared" si="211"/>
        <v/>
      </c>
      <c r="DN31" s="58" t="str">
        <f t="shared" si="212"/>
        <v/>
      </c>
      <c r="DO31" s="58" t="str">
        <f t="shared" si="213"/>
        <v/>
      </c>
      <c r="DP31" s="58" t="str">
        <f t="shared" si="214"/>
        <v/>
      </c>
      <c r="DQ31" s="58" t="str">
        <f t="shared" si="215"/>
        <v/>
      </c>
      <c r="DR31" s="58" t="str">
        <f t="shared" si="216"/>
        <v/>
      </c>
      <c r="DS31" s="58" t="str">
        <f t="shared" si="217"/>
        <v/>
      </c>
      <c r="DT31" s="58" t="str">
        <f t="shared" si="218"/>
        <v/>
      </c>
      <c r="DU31" s="58" t="str">
        <f t="shared" si="219"/>
        <v/>
      </c>
      <c r="DV31" s="58" t="str">
        <f t="shared" si="220"/>
        <v/>
      </c>
      <c r="DW31" s="58" t="str">
        <f t="shared" si="221"/>
        <v/>
      </c>
      <c r="DX31" s="58" t="str">
        <f t="shared" si="222"/>
        <v/>
      </c>
      <c r="DY31" s="58" t="str">
        <f t="shared" si="223"/>
        <v/>
      </c>
      <c r="DZ31" s="58" t="str">
        <f t="shared" si="224"/>
        <v/>
      </c>
      <c r="EA31" s="58" t="str">
        <f t="shared" si="225"/>
        <v/>
      </c>
      <c r="EB31" s="58" t="str">
        <f t="shared" si="226"/>
        <v/>
      </c>
      <c r="EC31" s="58" t="str">
        <f t="shared" si="227"/>
        <v/>
      </c>
      <c r="ED31" s="58" t="str">
        <f t="shared" si="228"/>
        <v/>
      </c>
      <c r="EE31" s="58" t="str">
        <f t="shared" si="229"/>
        <v/>
      </c>
      <c r="EF31" s="58" t="str">
        <f t="shared" si="230"/>
        <v/>
      </c>
      <c r="EG31" s="58" t="str">
        <f t="shared" si="231"/>
        <v/>
      </c>
      <c r="EH31" s="58" t="str">
        <f t="shared" si="232"/>
        <v/>
      </c>
      <c r="EI31" s="58" t="str">
        <f t="shared" si="233"/>
        <v/>
      </c>
      <c r="EJ31" s="58" t="str">
        <f t="shared" si="234"/>
        <v/>
      </c>
      <c r="EK31" s="58" t="str">
        <f t="shared" si="235"/>
        <v/>
      </c>
      <c r="EL31" s="58" t="str">
        <f t="shared" si="236"/>
        <v/>
      </c>
      <c r="EM31" s="58" t="str">
        <f t="shared" si="237"/>
        <v/>
      </c>
      <c r="EN31" s="58" t="str">
        <f t="shared" si="238"/>
        <v/>
      </c>
      <c r="EO31" s="58" t="str">
        <f t="shared" si="239"/>
        <v/>
      </c>
      <c r="EP31" s="58" t="str">
        <f t="shared" si="240"/>
        <v/>
      </c>
      <c r="EQ31" s="58" t="str">
        <f t="shared" si="241"/>
        <v/>
      </c>
      <c r="ER31" s="58" t="str">
        <f t="shared" si="242"/>
        <v/>
      </c>
      <c r="ES31" s="58" t="str">
        <f t="shared" si="243"/>
        <v/>
      </c>
      <c r="ET31" s="58" t="str">
        <f t="shared" si="244"/>
        <v/>
      </c>
      <c r="EU31" s="58" t="str">
        <f t="shared" si="245"/>
        <v/>
      </c>
      <c r="EV31" s="58" t="str">
        <f t="shared" si="246"/>
        <v/>
      </c>
      <c r="EW31" s="58" t="str">
        <f t="shared" si="247"/>
        <v/>
      </c>
      <c r="EX31" s="58" t="str">
        <f t="shared" si="248"/>
        <v/>
      </c>
      <c r="EY31" s="58" t="str">
        <f t="shared" si="249"/>
        <v/>
      </c>
      <c r="EZ31" s="58" t="str">
        <f t="shared" si="250"/>
        <v/>
      </c>
      <c r="FA31" s="58" t="str">
        <f t="shared" si="251"/>
        <v/>
      </c>
      <c r="FB31" s="58" t="str">
        <f t="shared" si="252"/>
        <v/>
      </c>
      <c r="FC31" s="58" t="str">
        <f t="shared" si="253"/>
        <v/>
      </c>
      <c r="FD31" s="58" t="str">
        <f t="shared" si="254"/>
        <v/>
      </c>
      <c r="FE31" s="58" t="str">
        <f t="shared" si="255"/>
        <v/>
      </c>
      <c r="FF31" s="58" t="str">
        <f t="shared" si="256"/>
        <v/>
      </c>
      <c r="FG31" s="58" t="str">
        <f t="shared" si="257"/>
        <v/>
      </c>
      <c r="FH31" s="58" t="str">
        <f t="shared" si="258"/>
        <v/>
      </c>
      <c r="FI31" s="58" t="str">
        <f t="shared" si="259"/>
        <v/>
      </c>
      <c r="FJ31" s="58" t="str">
        <f t="shared" si="260"/>
        <v/>
      </c>
      <c r="FK31" s="58" t="str">
        <f t="shared" si="261"/>
        <v/>
      </c>
      <c r="FL31" s="58" t="str">
        <f t="shared" si="262"/>
        <v/>
      </c>
      <c r="FM31" s="58" t="str">
        <f t="shared" si="263"/>
        <v/>
      </c>
      <c r="FN31" s="58" t="str">
        <f t="shared" si="264"/>
        <v/>
      </c>
      <c r="FO31" s="58" t="str">
        <f t="shared" si="265"/>
        <v/>
      </c>
      <c r="FP31" s="58" t="str">
        <f t="shared" si="266"/>
        <v/>
      </c>
      <c r="FQ31" s="58" t="str">
        <f t="shared" si="267"/>
        <v/>
      </c>
      <c r="FR31" s="58" t="str">
        <f t="shared" si="268"/>
        <v/>
      </c>
      <c r="FS31" s="58" t="str">
        <f t="shared" si="269"/>
        <v/>
      </c>
      <c r="FT31" s="58" t="str">
        <f t="shared" si="270"/>
        <v/>
      </c>
      <c r="FU31" s="58" t="str">
        <f t="shared" si="271"/>
        <v/>
      </c>
      <c r="FV31" s="58" t="str">
        <f t="shared" si="272"/>
        <v/>
      </c>
      <c r="FW31" s="58" t="str">
        <f t="shared" si="273"/>
        <v/>
      </c>
      <c r="FX31" s="58" t="str">
        <f t="shared" si="274"/>
        <v/>
      </c>
      <c r="FY31" s="58" t="str">
        <f t="shared" si="275"/>
        <v/>
      </c>
      <c r="FZ31" s="58" t="str">
        <f t="shared" si="276"/>
        <v/>
      </c>
      <c r="GA31" s="58" t="str">
        <f t="shared" si="277"/>
        <v/>
      </c>
      <c r="GB31" s="58" t="str">
        <f t="shared" si="278"/>
        <v/>
      </c>
      <c r="GC31" s="58" t="str">
        <f t="shared" si="279"/>
        <v/>
      </c>
      <c r="GD31" s="58" t="str">
        <f t="shared" si="280"/>
        <v/>
      </c>
      <c r="GE31" s="58" t="str">
        <f t="shared" si="281"/>
        <v/>
      </c>
      <c r="GF31" s="58" t="str">
        <f t="shared" si="282"/>
        <v/>
      </c>
      <c r="GG31" s="58" t="str">
        <f t="shared" si="283"/>
        <v/>
      </c>
      <c r="GH31" s="58" t="str">
        <f t="shared" si="284"/>
        <v/>
      </c>
      <c r="GI31" s="58" t="str">
        <f t="shared" si="285"/>
        <v/>
      </c>
      <c r="GJ31" s="58" t="str">
        <f t="shared" si="286"/>
        <v/>
      </c>
      <c r="GK31" s="58" t="str">
        <f t="shared" si="287"/>
        <v/>
      </c>
      <c r="GL31" s="58" t="str">
        <f t="shared" si="288"/>
        <v/>
      </c>
      <c r="GM31" s="58" t="str">
        <f t="shared" si="289"/>
        <v/>
      </c>
      <c r="GN31" s="58" t="str">
        <f t="shared" si="290"/>
        <v/>
      </c>
      <c r="GO31" s="58" t="str">
        <f t="shared" si="291"/>
        <v/>
      </c>
      <c r="GP31" s="58" t="str">
        <f t="shared" si="292"/>
        <v/>
      </c>
      <c r="GQ31" s="58" t="str">
        <f t="shared" si="293"/>
        <v/>
      </c>
      <c r="GR31" s="58" t="str">
        <f t="shared" si="294"/>
        <v/>
      </c>
      <c r="GS31" s="58" t="str">
        <f t="shared" si="295"/>
        <v/>
      </c>
      <c r="GT31" s="58" t="str">
        <f t="shared" si="296"/>
        <v/>
      </c>
      <c r="GU31" s="58" t="str">
        <f t="shared" si="297"/>
        <v/>
      </c>
      <c r="GV31" s="58" t="str">
        <f t="shared" si="298"/>
        <v/>
      </c>
      <c r="GW31" s="58" t="str">
        <f t="shared" si="299"/>
        <v/>
      </c>
      <c r="GX31" s="58" t="str">
        <f t="shared" si="300"/>
        <v/>
      </c>
      <c r="GY31" s="58" t="str">
        <f t="shared" si="301"/>
        <v/>
      </c>
      <c r="GZ31" s="58" t="str">
        <f t="shared" si="302"/>
        <v/>
      </c>
      <c r="HA31" s="58" t="str">
        <f t="shared" si="303"/>
        <v/>
      </c>
      <c r="HB31" s="58" t="str">
        <f t="shared" si="304"/>
        <v/>
      </c>
      <c r="HC31" s="58" t="str">
        <f t="shared" si="305"/>
        <v/>
      </c>
      <c r="HD31" s="58" t="str">
        <f t="shared" si="306"/>
        <v/>
      </c>
      <c r="HE31" s="58" t="str">
        <f t="shared" si="307"/>
        <v/>
      </c>
      <c r="HF31" s="58" t="str">
        <f t="shared" si="308"/>
        <v/>
      </c>
      <c r="HG31" s="58" t="str">
        <f t="shared" si="309"/>
        <v/>
      </c>
      <c r="HH31" s="58" t="str">
        <f t="shared" si="310"/>
        <v/>
      </c>
      <c r="HI31" s="58" t="str">
        <f t="shared" si="311"/>
        <v/>
      </c>
      <c r="HJ31" s="58" t="str">
        <f t="shared" si="312"/>
        <v/>
      </c>
      <c r="HK31" s="58" t="str">
        <f t="shared" si="313"/>
        <v/>
      </c>
      <c r="HL31" s="58" t="str">
        <f t="shared" si="314"/>
        <v/>
      </c>
      <c r="HM31" s="58" t="str">
        <f t="shared" si="315"/>
        <v/>
      </c>
      <c r="HN31" s="58" t="str">
        <f t="shared" si="316"/>
        <v/>
      </c>
      <c r="HO31" s="58" t="str">
        <f t="shared" si="317"/>
        <v/>
      </c>
      <c r="HP31" s="58" t="str">
        <f t="shared" si="318"/>
        <v/>
      </c>
      <c r="HQ31" s="58" t="str">
        <f t="shared" si="319"/>
        <v/>
      </c>
      <c r="HR31" s="58" t="str">
        <f t="shared" si="320"/>
        <v/>
      </c>
      <c r="HS31" s="58" t="str">
        <f t="shared" si="321"/>
        <v/>
      </c>
      <c r="HT31" s="58" t="str">
        <f t="shared" si="322"/>
        <v/>
      </c>
      <c r="HU31" s="58" t="str">
        <f t="shared" si="323"/>
        <v/>
      </c>
      <c r="HV31" s="58" t="str">
        <f t="shared" si="324"/>
        <v/>
      </c>
      <c r="HW31" s="58" t="str">
        <f t="shared" si="325"/>
        <v/>
      </c>
      <c r="HX31" s="58" t="str">
        <f t="shared" si="326"/>
        <v/>
      </c>
      <c r="HY31" s="58" t="str">
        <f t="shared" si="327"/>
        <v/>
      </c>
      <c r="HZ31" s="58" t="str">
        <f t="shared" si="328"/>
        <v/>
      </c>
      <c r="IA31" s="58" t="str">
        <f t="shared" si="329"/>
        <v/>
      </c>
      <c r="IB31" s="58" t="str">
        <f t="shared" si="330"/>
        <v/>
      </c>
      <c r="IC31" s="58" t="str">
        <f t="shared" si="331"/>
        <v/>
      </c>
      <c r="ID31" s="58" t="str">
        <f t="shared" si="332"/>
        <v/>
      </c>
      <c r="IE31" s="58" t="str">
        <f t="shared" si="333"/>
        <v/>
      </c>
      <c r="IF31" s="58" t="str">
        <f t="shared" si="334"/>
        <v/>
      </c>
      <c r="IG31" s="58" t="str">
        <f t="shared" si="335"/>
        <v/>
      </c>
      <c r="IH31" s="58" t="str">
        <f t="shared" si="336"/>
        <v/>
      </c>
      <c r="II31" s="58" t="str">
        <f t="shared" si="337"/>
        <v/>
      </c>
      <c r="IJ31" s="58" t="str">
        <f t="shared" si="338"/>
        <v/>
      </c>
      <c r="IK31" s="58" t="str">
        <f t="shared" si="339"/>
        <v/>
      </c>
      <c r="IL31" s="58" t="str">
        <f t="shared" si="340"/>
        <v/>
      </c>
      <c r="IM31" s="58" t="str">
        <f t="shared" si="341"/>
        <v/>
      </c>
      <c r="IN31" s="58" t="str">
        <f t="shared" si="342"/>
        <v/>
      </c>
      <c r="IO31" s="58" t="str">
        <f t="shared" si="343"/>
        <v/>
      </c>
      <c r="IP31" s="58" t="str">
        <f t="shared" si="344"/>
        <v/>
      </c>
      <c r="IQ31" s="58" t="str">
        <f t="shared" si="345"/>
        <v/>
      </c>
      <c r="IR31" s="58" t="str">
        <f t="shared" si="346"/>
        <v/>
      </c>
      <c r="IS31" s="58" t="str">
        <f t="shared" si="347"/>
        <v/>
      </c>
      <c r="IT31" s="58" t="str">
        <f t="shared" si="348"/>
        <v/>
      </c>
      <c r="IU31" s="58" t="str">
        <f t="shared" si="349"/>
        <v/>
      </c>
      <c r="IV31" s="58" t="str">
        <f t="shared" si="350"/>
        <v/>
      </c>
      <c r="IW31" s="58" t="str">
        <f t="shared" si="351"/>
        <v/>
      </c>
      <c r="IX31" s="58" t="str">
        <f t="shared" si="352"/>
        <v/>
      </c>
      <c r="IY31" s="58" t="str">
        <f t="shared" si="353"/>
        <v/>
      </c>
      <c r="IZ31" s="58" t="str">
        <f t="shared" si="354"/>
        <v/>
      </c>
      <c r="JA31" s="58" t="str">
        <f t="shared" si="355"/>
        <v/>
      </c>
      <c r="JB31" s="58" t="str">
        <f t="shared" si="356"/>
        <v/>
      </c>
      <c r="JC31" s="58" t="str">
        <f t="shared" si="357"/>
        <v/>
      </c>
      <c r="JD31" s="58" t="str">
        <f t="shared" si="358"/>
        <v/>
      </c>
      <c r="JE31" s="58" t="str">
        <f t="shared" si="359"/>
        <v/>
      </c>
      <c r="JF31" s="58" t="str">
        <f t="shared" si="360"/>
        <v/>
      </c>
      <c r="JG31" s="58" t="str">
        <f t="shared" si="361"/>
        <v/>
      </c>
      <c r="JH31" s="58" t="str">
        <f t="shared" si="362"/>
        <v/>
      </c>
      <c r="JI31" s="58" t="str">
        <f t="shared" si="363"/>
        <v/>
      </c>
      <c r="JJ31" s="58" t="str">
        <f t="shared" si="364"/>
        <v/>
      </c>
      <c r="JK31" s="58" t="str">
        <f t="shared" si="365"/>
        <v/>
      </c>
      <c r="JL31" s="58" t="str">
        <f t="shared" si="366"/>
        <v/>
      </c>
      <c r="JM31" s="58" t="str">
        <f t="shared" si="367"/>
        <v/>
      </c>
      <c r="JN31" s="58" t="str">
        <f t="shared" si="368"/>
        <v/>
      </c>
      <c r="JO31" s="58" t="str">
        <f t="shared" si="369"/>
        <v/>
      </c>
      <c r="JP31" s="58" t="str">
        <f t="shared" si="370"/>
        <v/>
      </c>
      <c r="JQ31" s="58" t="str">
        <f t="shared" si="371"/>
        <v/>
      </c>
      <c r="JR31" s="58" t="str">
        <f t="shared" si="372"/>
        <v/>
      </c>
      <c r="JS31" s="58" t="str">
        <f t="shared" si="373"/>
        <v/>
      </c>
      <c r="JT31" s="58" t="str">
        <f t="shared" si="374"/>
        <v/>
      </c>
      <c r="JU31" s="58" t="str">
        <f t="shared" si="375"/>
        <v/>
      </c>
      <c r="JV31" s="58" t="str">
        <f t="shared" si="376"/>
        <v/>
      </c>
      <c r="JW31" s="58" t="str">
        <f t="shared" si="377"/>
        <v/>
      </c>
      <c r="JX31" s="58" t="str">
        <f t="shared" si="378"/>
        <v/>
      </c>
      <c r="JY31" s="58" t="str">
        <f t="shared" si="379"/>
        <v/>
      </c>
      <c r="JZ31" s="58" t="str">
        <f t="shared" si="380"/>
        <v/>
      </c>
      <c r="KA31" s="58" t="str">
        <f t="shared" si="381"/>
        <v/>
      </c>
      <c r="KB31" s="58" t="str">
        <f t="shared" si="382"/>
        <v/>
      </c>
      <c r="KC31" s="58" t="str">
        <f t="shared" si="383"/>
        <v/>
      </c>
      <c r="KD31" s="58" t="str">
        <f t="shared" si="384"/>
        <v/>
      </c>
      <c r="KE31" s="58" t="str">
        <f t="shared" si="385"/>
        <v/>
      </c>
      <c r="KF31" s="58" t="str">
        <f t="shared" si="386"/>
        <v/>
      </c>
      <c r="KG31" s="58" t="str">
        <f t="shared" si="387"/>
        <v/>
      </c>
      <c r="KH31" s="58" t="str">
        <f t="shared" si="388"/>
        <v/>
      </c>
      <c r="KI31" s="58" t="str">
        <f t="shared" si="389"/>
        <v/>
      </c>
      <c r="KJ31" s="58" t="str">
        <f t="shared" si="390"/>
        <v/>
      </c>
      <c r="KK31" s="58" t="str">
        <f t="shared" si="391"/>
        <v/>
      </c>
      <c r="KL31" s="58" t="str">
        <f t="shared" si="392"/>
        <v/>
      </c>
      <c r="KM31" s="58" t="str">
        <f t="shared" si="393"/>
        <v/>
      </c>
      <c r="KN31" s="58" t="str">
        <f t="shared" si="394"/>
        <v/>
      </c>
      <c r="KO31" s="58" t="str">
        <f t="shared" si="395"/>
        <v/>
      </c>
      <c r="KP31" s="58" t="str">
        <f t="shared" si="396"/>
        <v/>
      </c>
      <c r="KQ31" s="58" t="str">
        <f t="shared" si="397"/>
        <v/>
      </c>
      <c r="KR31" s="58" t="str">
        <f t="shared" si="398"/>
        <v/>
      </c>
      <c r="KS31" s="58" t="str">
        <f t="shared" si="399"/>
        <v/>
      </c>
      <c r="KT31" s="58" t="str">
        <f t="shared" si="400"/>
        <v/>
      </c>
      <c r="KU31" s="58" t="str">
        <f t="shared" si="401"/>
        <v/>
      </c>
      <c r="KV31" s="58" t="str">
        <f t="shared" si="402"/>
        <v/>
      </c>
      <c r="KW31" s="58" t="str">
        <f t="shared" si="403"/>
        <v/>
      </c>
      <c r="KX31" s="58" t="str">
        <f t="shared" si="404"/>
        <v/>
      </c>
    </row>
    <row r="32" spans="7:310" x14ac:dyDescent="0.55000000000000004">
      <c r="G32" s="46">
        <f t="shared" ca="1" si="105"/>
        <v>802.53402264051749</v>
      </c>
      <c r="H32" s="47" t="s">
        <v>29</v>
      </c>
      <c r="I32" s="56" t="s">
        <v>54</v>
      </c>
      <c r="K32" s="57" t="str">
        <f t="shared" si="104"/>
        <v/>
      </c>
      <c r="L32" s="57" t="str">
        <f t="shared" si="106"/>
        <v/>
      </c>
      <c r="M32" s="57" t="str">
        <f t="shared" si="107"/>
        <v/>
      </c>
      <c r="N32" s="57" t="str">
        <f t="shared" si="108"/>
        <v/>
      </c>
      <c r="O32" s="57" t="str">
        <f t="shared" si="109"/>
        <v/>
      </c>
      <c r="P32" s="57" t="str">
        <f t="shared" si="110"/>
        <v/>
      </c>
      <c r="Q32" s="57" t="str">
        <f t="shared" si="111"/>
        <v>DDDL$</v>
      </c>
      <c r="R32" s="57" t="str">
        <f t="shared" si="112"/>
        <v/>
      </c>
      <c r="S32" s="57" t="str">
        <f t="shared" si="113"/>
        <v/>
      </c>
      <c r="T32" s="57" t="str">
        <f t="shared" si="114"/>
        <v/>
      </c>
      <c r="U32" s="57" t="str">
        <f t="shared" si="115"/>
        <v/>
      </c>
      <c r="V32" s="57" t="str">
        <f t="shared" si="116"/>
        <v/>
      </c>
      <c r="W32" s="57" t="str">
        <f t="shared" si="117"/>
        <v/>
      </c>
      <c r="X32" s="57" t="str">
        <f t="shared" si="118"/>
        <v/>
      </c>
      <c r="Y32" s="57" t="str">
        <f t="shared" si="119"/>
        <v/>
      </c>
      <c r="Z32" s="57" t="str">
        <f t="shared" si="120"/>
        <v/>
      </c>
      <c r="AA32" s="57" t="str">
        <f t="shared" si="121"/>
        <v/>
      </c>
      <c r="AB32" s="57" t="str">
        <f t="shared" si="122"/>
        <v/>
      </c>
      <c r="AC32" s="57" t="str">
        <f t="shared" si="123"/>
        <v>DDDL$</v>
      </c>
      <c r="AD32" s="57" t="str">
        <f t="shared" si="124"/>
        <v/>
      </c>
      <c r="AE32" s="58" t="str">
        <f t="shared" si="125"/>
        <v/>
      </c>
      <c r="AF32" s="58" t="str">
        <f t="shared" si="126"/>
        <v/>
      </c>
      <c r="AG32" s="58" t="str">
        <f t="shared" si="127"/>
        <v/>
      </c>
      <c r="AH32" s="58" t="str">
        <f t="shared" si="128"/>
        <v/>
      </c>
      <c r="AI32" s="58" t="str">
        <f t="shared" si="129"/>
        <v/>
      </c>
      <c r="AJ32" s="58" t="str">
        <f t="shared" si="130"/>
        <v/>
      </c>
      <c r="AK32" s="58" t="str">
        <f t="shared" si="131"/>
        <v/>
      </c>
      <c r="AL32" s="58" t="str">
        <f t="shared" si="132"/>
        <v/>
      </c>
      <c r="AM32" s="58" t="str">
        <f t="shared" si="133"/>
        <v/>
      </c>
      <c r="AN32" s="58" t="str">
        <f t="shared" si="134"/>
        <v/>
      </c>
      <c r="AO32" s="58" t="str">
        <f t="shared" si="135"/>
        <v/>
      </c>
      <c r="AP32" s="58" t="str">
        <f t="shared" si="136"/>
        <v/>
      </c>
      <c r="AQ32" s="58" t="str">
        <f t="shared" si="137"/>
        <v/>
      </c>
      <c r="AR32" s="58" t="str">
        <f t="shared" si="138"/>
        <v/>
      </c>
      <c r="AS32" s="58" t="str">
        <f t="shared" si="139"/>
        <v/>
      </c>
      <c r="AT32" s="58" t="str">
        <f t="shared" si="140"/>
        <v/>
      </c>
      <c r="AU32" s="58" t="str">
        <f t="shared" si="141"/>
        <v/>
      </c>
      <c r="AV32" s="58" t="str">
        <f t="shared" si="142"/>
        <v>DDDL$</v>
      </c>
      <c r="AW32" s="58" t="str">
        <f t="shared" si="143"/>
        <v/>
      </c>
      <c r="AX32" s="58" t="str">
        <f t="shared" si="144"/>
        <v/>
      </c>
      <c r="AY32" s="58" t="str">
        <f t="shared" si="145"/>
        <v/>
      </c>
      <c r="AZ32" s="58" t="str">
        <f t="shared" si="146"/>
        <v/>
      </c>
      <c r="BA32" s="58" t="str">
        <f t="shared" si="147"/>
        <v/>
      </c>
      <c r="BB32" s="58" t="str">
        <f t="shared" si="148"/>
        <v/>
      </c>
      <c r="BC32" s="58" t="str">
        <f t="shared" si="149"/>
        <v/>
      </c>
      <c r="BD32" s="58" t="str">
        <f t="shared" si="150"/>
        <v/>
      </c>
      <c r="BE32" s="58" t="str">
        <f t="shared" si="151"/>
        <v/>
      </c>
      <c r="BF32" s="58" t="str">
        <f t="shared" si="152"/>
        <v>DDDL$</v>
      </c>
      <c r="BG32" s="58" t="str">
        <f t="shared" si="153"/>
        <v/>
      </c>
      <c r="BH32" s="58" t="str">
        <f t="shared" si="154"/>
        <v/>
      </c>
      <c r="BI32" s="58" t="str">
        <f t="shared" si="155"/>
        <v/>
      </c>
      <c r="BJ32" s="58" t="str">
        <f t="shared" si="156"/>
        <v/>
      </c>
      <c r="BK32" s="58" t="str">
        <f t="shared" si="157"/>
        <v/>
      </c>
      <c r="BL32" s="58" t="str">
        <f t="shared" si="158"/>
        <v/>
      </c>
      <c r="BM32" s="58" t="str">
        <f t="shared" si="159"/>
        <v>DDDL$</v>
      </c>
      <c r="BN32" s="58" t="str">
        <f t="shared" si="160"/>
        <v/>
      </c>
      <c r="BO32" s="58" t="str">
        <f t="shared" si="161"/>
        <v/>
      </c>
      <c r="BP32" s="58" t="str">
        <f t="shared" si="162"/>
        <v/>
      </c>
      <c r="BQ32" s="58" t="str">
        <f t="shared" si="163"/>
        <v/>
      </c>
      <c r="BR32" s="58" t="str">
        <f t="shared" si="164"/>
        <v/>
      </c>
      <c r="BS32" s="58" t="str">
        <f t="shared" si="165"/>
        <v/>
      </c>
      <c r="BT32" s="58" t="str">
        <f t="shared" si="166"/>
        <v/>
      </c>
      <c r="BU32" s="58" t="str">
        <f t="shared" si="167"/>
        <v/>
      </c>
      <c r="BV32" s="58" t="str">
        <f t="shared" si="168"/>
        <v/>
      </c>
      <c r="BW32" s="58" t="str">
        <f t="shared" si="169"/>
        <v/>
      </c>
      <c r="BX32" s="58" t="str">
        <f t="shared" si="170"/>
        <v/>
      </c>
      <c r="BY32" s="58" t="str">
        <f t="shared" si="171"/>
        <v/>
      </c>
      <c r="BZ32" s="58" t="str">
        <f t="shared" si="172"/>
        <v/>
      </c>
      <c r="CA32" s="58" t="str">
        <f t="shared" si="173"/>
        <v/>
      </c>
      <c r="CB32" s="58" t="str">
        <f t="shared" si="174"/>
        <v/>
      </c>
      <c r="CC32" s="58" t="str">
        <f t="shared" si="175"/>
        <v/>
      </c>
      <c r="CD32" s="58" t="str">
        <f t="shared" si="176"/>
        <v/>
      </c>
      <c r="CE32" s="58" t="str">
        <f t="shared" si="177"/>
        <v/>
      </c>
      <c r="CF32" s="58" t="str">
        <f t="shared" si="178"/>
        <v>DDDL$</v>
      </c>
      <c r="CG32" s="58" t="str">
        <f t="shared" si="179"/>
        <v/>
      </c>
      <c r="CH32" s="58" t="str">
        <f t="shared" si="180"/>
        <v/>
      </c>
      <c r="CI32" s="58" t="str">
        <f t="shared" si="181"/>
        <v/>
      </c>
      <c r="CJ32" s="58" t="str">
        <f t="shared" si="182"/>
        <v/>
      </c>
      <c r="CK32" s="58" t="str">
        <f t="shared" si="183"/>
        <v/>
      </c>
      <c r="CL32" s="58" t="str">
        <f t="shared" si="184"/>
        <v/>
      </c>
      <c r="CM32" s="58" t="str">
        <f t="shared" si="185"/>
        <v/>
      </c>
      <c r="CN32" s="58" t="str">
        <f t="shared" si="186"/>
        <v/>
      </c>
      <c r="CO32" s="58" t="str">
        <f t="shared" si="187"/>
        <v/>
      </c>
      <c r="CP32" s="58" t="str">
        <f t="shared" si="188"/>
        <v/>
      </c>
      <c r="CQ32" s="58" t="str">
        <f t="shared" si="189"/>
        <v/>
      </c>
      <c r="CR32" s="58" t="str">
        <f t="shared" si="190"/>
        <v/>
      </c>
      <c r="CS32" s="58" t="str">
        <f t="shared" si="191"/>
        <v/>
      </c>
      <c r="CT32" s="58" t="str">
        <f t="shared" si="192"/>
        <v/>
      </c>
      <c r="CU32" s="58" t="str">
        <f t="shared" si="193"/>
        <v/>
      </c>
      <c r="CV32" s="58" t="str">
        <f t="shared" si="194"/>
        <v/>
      </c>
      <c r="CW32" s="58" t="str">
        <f t="shared" si="195"/>
        <v/>
      </c>
      <c r="CX32" s="58" t="str">
        <f t="shared" si="196"/>
        <v/>
      </c>
      <c r="CY32" s="58" t="str">
        <f t="shared" si="197"/>
        <v/>
      </c>
      <c r="CZ32" s="58" t="str">
        <f t="shared" si="198"/>
        <v/>
      </c>
      <c r="DA32" s="58" t="str">
        <f t="shared" si="199"/>
        <v/>
      </c>
      <c r="DB32" s="58" t="str">
        <f t="shared" si="200"/>
        <v/>
      </c>
      <c r="DC32" s="58" t="str">
        <f t="shared" si="201"/>
        <v/>
      </c>
      <c r="DD32" s="58" t="str">
        <f t="shared" si="202"/>
        <v/>
      </c>
      <c r="DE32" s="58" t="str">
        <f t="shared" si="203"/>
        <v/>
      </c>
      <c r="DF32" s="58" t="str">
        <f t="shared" si="204"/>
        <v/>
      </c>
      <c r="DG32" s="58" t="str">
        <f t="shared" si="205"/>
        <v/>
      </c>
      <c r="DH32" s="58" t="str">
        <f t="shared" si="206"/>
        <v/>
      </c>
      <c r="DI32" s="58" t="str">
        <f t="shared" si="207"/>
        <v/>
      </c>
      <c r="DJ32" s="58" t="str">
        <f t="shared" si="208"/>
        <v/>
      </c>
      <c r="DK32" s="58" t="str">
        <f t="shared" si="209"/>
        <v/>
      </c>
      <c r="DL32" s="58" t="str">
        <f t="shared" si="210"/>
        <v/>
      </c>
      <c r="DM32" s="58" t="str">
        <f t="shared" si="211"/>
        <v/>
      </c>
      <c r="DN32" s="58" t="str">
        <f t="shared" si="212"/>
        <v/>
      </c>
      <c r="DO32" s="58" t="str">
        <f t="shared" si="213"/>
        <v/>
      </c>
      <c r="DP32" s="58" t="str">
        <f t="shared" si="214"/>
        <v/>
      </c>
      <c r="DQ32" s="58" t="str">
        <f t="shared" si="215"/>
        <v/>
      </c>
      <c r="DR32" s="58" t="str">
        <f t="shared" si="216"/>
        <v/>
      </c>
      <c r="DS32" s="58" t="str">
        <f t="shared" si="217"/>
        <v/>
      </c>
      <c r="DT32" s="58" t="str">
        <f t="shared" si="218"/>
        <v/>
      </c>
      <c r="DU32" s="58" t="str">
        <f t="shared" si="219"/>
        <v/>
      </c>
      <c r="DV32" s="58" t="str">
        <f t="shared" si="220"/>
        <v/>
      </c>
      <c r="DW32" s="58" t="str">
        <f t="shared" si="221"/>
        <v/>
      </c>
      <c r="DX32" s="58" t="str">
        <f t="shared" si="222"/>
        <v/>
      </c>
      <c r="DY32" s="58" t="str">
        <f t="shared" si="223"/>
        <v/>
      </c>
      <c r="DZ32" s="58" t="str">
        <f t="shared" si="224"/>
        <v/>
      </c>
      <c r="EA32" s="58" t="str">
        <f t="shared" si="225"/>
        <v/>
      </c>
      <c r="EB32" s="58" t="str">
        <f t="shared" si="226"/>
        <v/>
      </c>
      <c r="EC32" s="58" t="str">
        <f t="shared" si="227"/>
        <v/>
      </c>
      <c r="ED32" s="58" t="str">
        <f t="shared" si="228"/>
        <v/>
      </c>
      <c r="EE32" s="58" t="str">
        <f t="shared" si="229"/>
        <v/>
      </c>
      <c r="EF32" s="58" t="str">
        <f t="shared" si="230"/>
        <v/>
      </c>
      <c r="EG32" s="58" t="str">
        <f t="shared" si="231"/>
        <v/>
      </c>
      <c r="EH32" s="58" t="str">
        <f t="shared" si="232"/>
        <v/>
      </c>
      <c r="EI32" s="58" t="str">
        <f t="shared" si="233"/>
        <v/>
      </c>
      <c r="EJ32" s="58" t="str">
        <f t="shared" si="234"/>
        <v/>
      </c>
      <c r="EK32" s="58" t="str">
        <f t="shared" si="235"/>
        <v/>
      </c>
      <c r="EL32" s="58" t="str">
        <f t="shared" si="236"/>
        <v/>
      </c>
      <c r="EM32" s="58" t="str">
        <f t="shared" si="237"/>
        <v/>
      </c>
      <c r="EN32" s="58" t="str">
        <f t="shared" si="238"/>
        <v/>
      </c>
      <c r="EO32" s="58" t="str">
        <f t="shared" si="239"/>
        <v/>
      </c>
      <c r="EP32" s="58" t="str">
        <f t="shared" si="240"/>
        <v/>
      </c>
      <c r="EQ32" s="58" t="str">
        <f t="shared" si="241"/>
        <v/>
      </c>
      <c r="ER32" s="58" t="str">
        <f t="shared" si="242"/>
        <v/>
      </c>
      <c r="ES32" s="58" t="str">
        <f t="shared" si="243"/>
        <v/>
      </c>
      <c r="ET32" s="58" t="str">
        <f t="shared" si="244"/>
        <v/>
      </c>
      <c r="EU32" s="58" t="str">
        <f t="shared" si="245"/>
        <v/>
      </c>
      <c r="EV32" s="58" t="str">
        <f t="shared" si="246"/>
        <v/>
      </c>
      <c r="EW32" s="58" t="str">
        <f t="shared" si="247"/>
        <v/>
      </c>
      <c r="EX32" s="58" t="str">
        <f t="shared" si="248"/>
        <v/>
      </c>
      <c r="EY32" s="58" t="str">
        <f t="shared" si="249"/>
        <v/>
      </c>
      <c r="EZ32" s="58" t="str">
        <f t="shared" si="250"/>
        <v/>
      </c>
      <c r="FA32" s="58" t="str">
        <f t="shared" si="251"/>
        <v/>
      </c>
      <c r="FB32" s="58" t="str">
        <f t="shared" si="252"/>
        <v/>
      </c>
      <c r="FC32" s="58" t="str">
        <f t="shared" si="253"/>
        <v/>
      </c>
      <c r="FD32" s="58" t="str">
        <f t="shared" si="254"/>
        <v/>
      </c>
      <c r="FE32" s="58" t="str">
        <f t="shared" si="255"/>
        <v/>
      </c>
      <c r="FF32" s="58" t="str">
        <f t="shared" si="256"/>
        <v/>
      </c>
      <c r="FG32" s="58" t="str">
        <f t="shared" si="257"/>
        <v/>
      </c>
      <c r="FH32" s="58" t="str">
        <f t="shared" si="258"/>
        <v/>
      </c>
      <c r="FI32" s="58" t="str">
        <f t="shared" si="259"/>
        <v/>
      </c>
      <c r="FJ32" s="58" t="str">
        <f t="shared" si="260"/>
        <v/>
      </c>
      <c r="FK32" s="58" t="str">
        <f t="shared" si="261"/>
        <v/>
      </c>
      <c r="FL32" s="58" t="str">
        <f t="shared" si="262"/>
        <v/>
      </c>
      <c r="FM32" s="58" t="str">
        <f t="shared" si="263"/>
        <v/>
      </c>
      <c r="FN32" s="58" t="str">
        <f t="shared" si="264"/>
        <v/>
      </c>
      <c r="FO32" s="58" t="str">
        <f t="shared" si="265"/>
        <v/>
      </c>
      <c r="FP32" s="58" t="str">
        <f t="shared" si="266"/>
        <v/>
      </c>
      <c r="FQ32" s="58" t="str">
        <f t="shared" si="267"/>
        <v/>
      </c>
      <c r="FR32" s="58" t="str">
        <f t="shared" si="268"/>
        <v/>
      </c>
      <c r="FS32" s="58" t="str">
        <f t="shared" si="269"/>
        <v/>
      </c>
      <c r="FT32" s="58" t="str">
        <f t="shared" si="270"/>
        <v/>
      </c>
      <c r="FU32" s="58" t="str">
        <f t="shared" si="271"/>
        <v/>
      </c>
      <c r="FV32" s="58" t="str">
        <f t="shared" si="272"/>
        <v/>
      </c>
      <c r="FW32" s="58" t="str">
        <f t="shared" si="273"/>
        <v/>
      </c>
      <c r="FX32" s="58" t="str">
        <f t="shared" si="274"/>
        <v/>
      </c>
      <c r="FY32" s="58" t="str">
        <f t="shared" si="275"/>
        <v/>
      </c>
      <c r="FZ32" s="58" t="str">
        <f t="shared" si="276"/>
        <v/>
      </c>
      <c r="GA32" s="58" t="str">
        <f t="shared" si="277"/>
        <v/>
      </c>
      <c r="GB32" s="58" t="str">
        <f t="shared" si="278"/>
        <v/>
      </c>
      <c r="GC32" s="58" t="str">
        <f t="shared" si="279"/>
        <v/>
      </c>
      <c r="GD32" s="58" t="str">
        <f t="shared" si="280"/>
        <v/>
      </c>
      <c r="GE32" s="58" t="str">
        <f t="shared" si="281"/>
        <v/>
      </c>
      <c r="GF32" s="58" t="str">
        <f t="shared" si="282"/>
        <v/>
      </c>
      <c r="GG32" s="58" t="str">
        <f t="shared" si="283"/>
        <v/>
      </c>
      <c r="GH32" s="58" t="str">
        <f t="shared" si="284"/>
        <v/>
      </c>
      <c r="GI32" s="58" t="str">
        <f t="shared" si="285"/>
        <v/>
      </c>
      <c r="GJ32" s="58" t="str">
        <f t="shared" si="286"/>
        <v/>
      </c>
      <c r="GK32" s="58" t="str">
        <f t="shared" si="287"/>
        <v/>
      </c>
      <c r="GL32" s="58" t="str">
        <f t="shared" si="288"/>
        <v/>
      </c>
      <c r="GM32" s="58" t="str">
        <f t="shared" si="289"/>
        <v/>
      </c>
      <c r="GN32" s="58" t="str">
        <f t="shared" si="290"/>
        <v/>
      </c>
      <c r="GO32" s="58" t="str">
        <f t="shared" si="291"/>
        <v/>
      </c>
      <c r="GP32" s="58" t="str">
        <f t="shared" si="292"/>
        <v/>
      </c>
      <c r="GQ32" s="58" t="str">
        <f t="shared" si="293"/>
        <v/>
      </c>
      <c r="GR32" s="58" t="str">
        <f t="shared" si="294"/>
        <v/>
      </c>
      <c r="GS32" s="58" t="str">
        <f t="shared" si="295"/>
        <v/>
      </c>
      <c r="GT32" s="58" t="str">
        <f t="shared" si="296"/>
        <v/>
      </c>
      <c r="GU32" s="58" t="str">
        <f t="shared" si="297"/>
        <v/>
      </c>
      <c r="GV32" s="58" t="str">
        <f t="shared" si="298"/>
        <v/>
      </c>
      <c r="GW32" s="58" t="str">
        <f t="shared" si="299"/>
        <v/>
      </c>
      <c r="GX32" s="58" t="str">
        <f t="shared" si="300"/>
        <v/>
      </c>
      <c r="GY32" s="58" t="str">
        <f t="shared" si="301"/>
        <v/>
      </c>
      <c r="GZ32" s="58" t="str">
        <f t="shared" si="302"/>
        <v/>
      </c>
      <c r="HA32" s="58" t="str">
        <f t="shared" si="303"/>
        <v/>
      </c>
      <c r="HB32" s="58" t="str">
        <f t="shared" si="304"/>
        <v/>
      </c>
      <c r="HC32" s="58" t="str">
        <f t="shared" si="305"/>
        <v/>
      </c>
      <c r="HD32" s="58" t="str">
        <f t="shared" si="306"/>
        <v/>
      </c>
      <c r="HE32" s="58" t="str">
        <f t="shared" si="307"/>
        <v/>
      </c>
      <c r="HF32" s="58" t="str">
        <f t="shared" si="308"/>
        <v/>
      </c>
      <c r="HG32" s="58" t="str">
        <f t="shared" si="309"/>
        <v/>
      </c>
      <c r="HH32" s="58" t="str">
        <f t="shared" si="310"/>
        <v/>
      </c>
      <c r="HI32" s="58" t="str">
        <f t="shared" si="311"/>
        <v/>
      </c>
      <c r="HJ32" s="58" t="str">
        <f t="shared" si="312"/>
        <v/>
      </c>
      <c r="HK32" s="58" t="str">
        <f t="shared" si="313"/>
        <v/>
      </c>
      <c r="HL32" s="58" t="str">
        <f t="shared" si="314"/>
        <v/>
      </c>
      <c r="HM32" s="58" t="str">
        <f t="shared" si="315"/>
        <v/>
      </c>
      <c r="HN32" s="58" t="str">
        <f t="shared" si="316"/>
        <v/>
      </c>
      <c r="HO32" s="58" t="str">
        <f t="shared" si="317"/>
        <v/>
      </c>
      <c r="HP32" s="58" t="str">
        <f t="shared" si="318"/>
        <v/>
      </c>
      <c r="HQ32" s="58" t="str">
        <f t="shared" si="319"/>
        <v/>
      </c>
      <c r="HR32" s="58" t="str">
        <f t="shared" si="320"/>
        <v/>
      </c>
      <c r="HS32" s="58" t="str">
        <f t="shared" si="321"/>
        <v/>
      </c>
      <c r="HT32" s="58" t="str">
        <f t="shared" si="322"/>
        <v/>
      </c>
      <c r="HU32" s="58" t="str">
        <f t="shared" si="323"/>
        <v/>
      </c>
      <c r="HV32" s="58" t="str">
        <f t="shared" si="324"/>
        <v/>
      </c>
      <c r="HW32" s="58" t="str">
        <f t="shared" si="325"/>
        <v/>
      </c>
      <c r="HX32" s="58" t="str">
        <f t="shared" si="326"/>
        <v/>
      </c>
      <c r="HY32" s="58" t="str">
        <f t="shared" si="327"/>
        <v/>
      </c>
      <c r="HZ32" s="58" t="str">
        <f t="shared" si="328"/>
        <v/>
      </c>
      <c r="IA32" s="58" t="str">
        <f t="shared" si="329"/>
        <v/>
      </c>
      <c r="IB32" s="58" t="str">
        <f t="shared" si="330"/>
        <v/>
      </c>
      <c r="IC32" s="58" t="str">
        <f t="shared" si="331"/>
        <v/>
      </c>
      <c r="ID32" s="58" t="str">
        <f t="shared" si="332"/>
        <v/>
      </c>
      <c r="IE32" s="58" t="str">
        <f t="shared" si="333"/>
        <v/>
      </c>
      <c r="IF32" s="58" t="str">
        <f t="shared" si="334"/>
        <v/>
      </c>
      <c r="IG32" s="58" t="str">
        <f t="shared" si="335"/>
        <v/>
      </c>
      <c r="IH32" s="58" t="str">
        <f t="shared" si="336"/>
        <v/>
      </c>
      <c r="II32" s="58" t="str">
        <f t="shared" si="337"/>
        <v/>
      </c>
      <c r="IJ32" s="58" t="str">
        <f t="shared" si="338"/>
        <v/>
      </c>
      <c r="IK32" s="58" t="str">
        <f t="shared" si="339"/>
        <v/>
      </c>
      <c r="IL32" s="58" t="str">
        <f t="shared" si="340"/>
        <v/>
      </c>
      <c r="IM32" s="58" t="str">
        <f t="shared" si="341"/>
        <v/>
      </c>
      <c r="IN32" s="58" t="str">
        <f t="shared" si="342"/>
        <v/>
      </c>
      <c r="IO32" s="58" t="str">
        <f t="shared" si="343"/>
        <v/>
      </c>
      <c r="IP32" s="58" t="str">
        <f t="shared" si="344"/>
        <v/>
      </c>
      <c r="IQ32" s="58" t="str">
        <f t="shared" si="345"/>
        <v/>
      </c>
      <c r="IR32" s="58" t="str">
        <f t="shared" si="346"/>
        <v/>
      </c>
      <c r="IS32" s="58" t="str">
        <f t="shared" si="347"/>
        <v/>
      </c>
      <c r="IT32" s="58" t="str">
        <f t="shared" si="348"/>
        <v/>
      </c>
      <c r="IU32" s="58" t="str">
        <f t="shared" si="349"/>
        <v/>
      </c>
      <c r="IV32" s="58" t="str">
        <f t="shared" si="350"/>
        <v/>
      </c>
      <c r="IW32" s="58" t="str">
        <f t="shared" si="351"/>
        <v/>
      </c>
      <c r="IX32" s="58" t="str">
        <f t="shared" si="352"/>
        <v/>
      </c>
      <c r="IY32" s="58" t="str">
        <f t="shared" si="353"/>
        <v/>
      </c>
      <c r="IZ32" s="58" t="str">
        <f t="shared" si="354"/>
        <v/>
      </c>
      <c r="JA32" s="58" t="str">
        <f t="shared" si="355"/>
        <v/>
      </c>
      <c r="JB32" s="58" t="str">
        <f t="shared" si="356"/>
        <v/>
      </c>
      <c r="JC32" s="58" t="str">
        <f t="shared" si="357"/>
        <v/>
      </c>
      <c r="JD32" s="58" t="str">
        <f t="shared" si="358"/>
        <v/>
      </c>
      <c r="JE32" s="58" t="str">
        <f t="shared" si="359"/>
        <v/>
      </c>
      <c r="JF32" s="58" t="str">
        <f t="shared" si="360"/>
        <v/>
      </c>
      <c r="JG32" s="58" t="str">
        <f t="shared" si="361"/>
        <v/>
      </c>
      <c r="JH32" s="58" t="str">
        <f t="shared" si="362"/>
        <v/>
      </c>
      <c r="JI32" s="58" t="str">
        <f t="shared" si="363"/>
        <v/>
      </c>
      <c r="JJ32" s="58" t="str">
        <f t="shared" si="364"/>
        <v/>
      </c>
      <c r="JK32" s="58" t="str">
        <f t="shared" si="365"/>
        <v/>
      </c>
      <c r="JL32" s="58" t="str">
        <f t="shared" si="366"/>
        <v/>
      </c>
      <c r="JM32" s="58" t="str">
        <f t="shared" si="367"/>
        <v/>
      </c>
      <c r="JN32" s="58" t="str">
        <f t="shared" si="368"/>
        <v/>
      </c>
      <c r="JO32" s="58" t="str">
        <f t="shared" si="369"/>
        <v/>
      </c>
      <c r="JP32" s="58" t="str">
        <f t="shared" si="370"/>
        <v/>
      </c>
      <c r="JQ32" s="58" t="str">
        <f t="shared" si="371"/>
        <v/>
      </c>
      <c r="JR32" s="58" t="str">
        <f t="shared" si="372"/>
        <v/>
      </c>
      <c r="JS32" s="58" t="str">
        <f t="shared" si="373"/>
        <v/>
      </c>
      <c r="JT32" s="58" t="str">
        <f t="shared" si="374"/>
        <v/>
      </c>
      <c r="JU32" s="58" t="str">
        <f t="shared" si="375"/>
        <v/>
      </c>
      <c r="JV32" s="58" t="str">
        <f t="shared" si="376"/>
        <v/>
      </c>
      <c r="JW32" s="58" t="str">
        <f t="shared" si="377"/>
        <v/>
      </c>
      <c r="JX32" s="58" t="str">
        <f t="shared" si="378"/>
        <v/>
      </c>
      <c r="JY32" s="58" t="str">
        <f t="shared" si="379"/>
        <v/>
      </c>
      <c r="JZ32" s="58" t="str">
        <f t="shared" si="380"/>
        <v/>
      </c>
      <c r="KA32" s="58" t="str">
        <f t="shared" si="381"/>
        <v/>
      </c>
      <c r="KB32" s="58" t="str">
        <f t="shared" si="382"/>
        <v/>
      </c>
      <c r="KC32" s="58" t="str">
        <f t="shared" si="383"/>
        <v/>
      </c>
      <c r="KD32" s="58" t="str">
        <f t="shared" si="384"/>
        <v/>
      </c>
      <c r="KE32" s="58" t="str">
        <f t="shared" si="385"/>
        <v/>
      </c>
      <c r="KF32" s="58" t="str">
        <f t="shared" si="386"/>
        <v/>
      </c>
      <c r="KG32" s="58" t="str">
        <f t="shared" si="387"/>
        <v/>
      </c>
      <c r="KH32" s="58" t="str">
        <f t="shared" si="388"/>
        <v/>
      </c>
      <c r="KI32" s="58" t="str">
        <f t="shared" si="389"/>
        <v/>
      </c>
      <c r="KJ32" s="58" t="str">
        <f t="shared" si="390"/>
        <v/>
      </c>
      <c r="KK32" s="58" t="str">
        <f t="shared" si="391"/>
        <v/>
      </c>
      <c r="KL32" s="58" t="str">
        <f t="shared" si="392"/>
        <v/>
      </c>
      <c r="KM32" s="58" t="str">
        <f t="shared" si="393"/>
        <v/>
      </c>
      <c r="KN32" s="58" t="str">
        <f t="shared" si="394"/>
        <v/>
      </c>
      <c r="KO32" s="58" t="str">
        <f t="shared" si="395"/>
        <v/>
      </c>
      <c r="KP32" s="58" t="str">
        <f t="shared" si="396"/>
        <v/>
      </c>
      <c r="KQ32" s="58" t="str">
        <f t="shared" si="397"/>
        <v/>
      </c>
      <c r="KR32" s="58" t="str">
        <f t="shared" si="398"/>
        <v/>
      </c>
      <c r="KS32" s="58" t="str">
        <f t="shared" si="399"/>
        <v/>
      </c>
      <c r="KT32" s="58" t="str">
        <f t="shared" si="400"/>
        <v/>
      </c>
      <c r="KU32" s="58" t="str">
        <f t="shared" si="401"/>
        <v/>
      </c>
      <c r="KV32" s="58" t="str">
        <f t="shared" si="402"/>
        <v/>
      </c>
      <c r="KW32" s="58" t="str">
        <f t="shared" si="403"/>
        <v/>
      </c>
      <c r="KX32" s="58" t="str">
        <f t="shared" si="404"/>
        <v/>
      </c>
    </row>
    <row r="33" spans="1:310" x14ac:dyDescent="0.55000000000000004">
      <c r="G33" s="46">
        <f t="shared" ca="1" si="105"/>
        <v>459.21932355427498</v>
      </c>
      <c r="H33" s="47" t="s">
        <v>1</v>
      </c>
      <c r="I33" s="56" t="s">
        <v>55</v>
      </c>
      <c r="K33" s="57" t="str">
        <f t="shared" si="104"/>
        <v/>
      </c>
      <c r="L33" s="57" t="str">
        <f t="shared" si="106"/>
        <v/>
      </c>
      <c r="M33" s="57" t="str">
        <f t="shared" si="107"/>
        <v/>
      </c>
      <c r="N33" s="57" t="str">
        <f t="shared" si="108"/>
        <v/>
      </c>
      <c r="O33" s="57" t="str">
        <f t="shared" si="109"/>
        <v>DLL$$</v>
      </c>
      <c r="P33" s="57" t="str">
        <f t="shared" si="110"/>
        <v/>
      </c>
      <c r="Q33" s="57" t="str">
        <f t="shared" si="111"/>
        <v/>
      </c>
      <c r="R33" s="57" t="str">
        <f t="shared" si="112"/>
        <v/>
      </c>
      <c r="S33" s="57" t="str">
        <f t="shared" si="113"/>
        <v/>
      </c>
      <c r="T33" s="57" t="str">
        <f t="shared" si="114"/>
        <v/>
      </c>
      <c r="U33" s="57" t="str">
        <f t="shared" si="115"/>
        <v/>
      </c>
      <c r="V33" s="57" t="str">
        <f t="shared" si="116"/>
        <v>DLL$$</v>
      </c>
      <c r="W33" s="57" t="str">
        <f t="shared" si="117"/>
        <v/>
      </c>
      <c r="X33" s="57" t="str">
        <f t="shared" si="118"/>
        <v/>
      </c>
      <c r="Y33" s="57" t="str">
        <f t="shared" si="119"/>
        <v/>
      </c>
      <c r="Z33" s="57" t="str">
        <f t="shared" si="120"/>
        <v/>
      </c>
      <c r="AA33" s="57" t="str">
        <f t="shared" si="121"/>
        <v/>
      </c>
      <c r="AB33" s="57" t="str">
        <f t="shared" si="122"/>
        <v/>
      </c>
      <c r="AC33" s="57" t="str">
        <f t="shared" si="123"/>
        <v/>
      </c>
      <c r="AD33" s="57" t="str">
        <f t="shared" si="124"/>
        <v/>
      </c>
      <c r="AE33" s="58" t="str">
        <f t="shared" si="125"/>
        <v/>
      </c>
      <c r="AF33" s="58" t="str">
        <f t="shared" si="126"/>
        <v/>
      </c>
      <c r="AG33" s="58" t="str">
        <f t="shared" si="127"/>
        <v/>
      </c>
      <c r="AH33" s="58" t="str">
        <f t="shared" si="128"/>
        <v/>
      </c>
      <c r="AI33" s="58" t="str">
        <f t="shared" si="129"/>
        <v/>
      </c>
      <c r="AJ33" s="58" t="str">
        <f t="shared" si="130"/>
        <v/>
      </c>
      <c r="AK33" s="58" t="str">
        <f t="shared" si="131"/>
        <v/>
      </c>
      <c r="AL33" s="58" t="str">
        <f t="shared" si="132"/>
        <v/>
      </c>
      <c r="AM33" s="58" t="str">
        <f t="shared" si="133"/>
        <v/>
      </c>
      <c r="AN33" s="58" t="str">
        <f t="shared" si="134"/>
        <v/>
      </c>
      <c r="AO33" s="58" t="str">
        <f t="shared" si="135"/>
        <v/>
      </c>
      <c r="AP33" s="58" t="str">
        <f t="shared" si="136"/>
        <v/>
      </c>
      <c r="AQ33" s="58" t="str">
        <f t="shared" si="137"/>
        <v/>
      </c>
      <c r="AR33" s="58" t="str">
        <f t="shared" si="138"/>
        <v/>
      </c>
      <c r="AS33" s="58" t="str">
        <f t="shared" si="139"/>
        <v/>
      </c>
      <c r="AT33" s="58" t="str">
        <f t="shared" si="140"/>
        <v/>
      </c>
      <c r="AU33" s="58" t="str">
        <f t="shared" si="141"/>
        <v/>
      </c>
      <c r="AV33" s="58" t="str">
        <f t="shared" si="142"/>
        <v/>
      </c>
      <c r="AW33" s="58" t="str">
        <f t="shared" si="143"/>
        <v/>
      </c>
      <c r="AX33" s="58" t="str">
        <f t="shared" si="144"/>
        <v/>
      </c>
      <c r="AY33" s="58" t="str">
        <f t="shared" si="145"/>
        <v/>
      </c>
      <c r="AZ33" s="58" t="str">
        <f t="shared" si="146"/>
        <v/>
      </c>
      <c r="BA33" s="58" t="str">
        <f t="shared" si="147"/>
        <v/>
      </c>
      <c r="BB33" s="58" t="str">
        <f t="shared" si="148"/>
        <v/>
      </c>
      <c r="BC33" s="58" t="str">
        <f t="shared" si="149"/>
        <v/>
      </c>
      <c r="BD33" s="58" t="str">
        <f t="shared" si="150"/>
        <v/>
      </c>
      <c r="BE33" s="58" t="str">
        <f t="shared" si="151"/>
        <v/>
      </c>
      <c r="BF33" s="58" t="str">
        <f t="shared" si="152"/>
        <v/>
      </c>
      <c r="BG33" s="58" t="str">
        <f t="shared" si="153"/>
        <v/>
      </c>
      <c r="BH33" s="58" t="str">
        <f t="shared" si="154"/>
        <v/>
      </c>
      <c r="BI33" s="58" t="str">
        <f t="shared" si="155"/>
        <v/>
      </c>
      <c r="BJ33" s="58" t="str">
        <f t="shared" si="156"/>
        <v/>
      </c>
      <c r="BK33" s="58" t="str">
        <f t="shared" si="157"/>
        <v/>
      </c>
      <c r="BL33" s="58" t="str">
        <f t="shared" si="158"/>
        <v/>
      </c>
      <c r="BM33" s="58" t="str">
        <f t="shared" si="159"/>
        <v/>
      </c>
      <c r="BN33" s="58" t="str">
        <f t="shared" si="160"/>
        <v/>
      </c>
      <c r="BO33" s="58" t="str">
        <f t="shared" si="161"/>
        <v/>
      </c>
      <c r="BP33" s="58" t="str">
        <f t="shared" si="162"/>
        <v/>
      </c>
      <c r="BQ33" s="58" t="str">
        <f t="shared" si="163"/>
        <v/>
      </c>
      <c r="BR33" s="58" t="str">
        <f t="shared" si="164"/>
        <v/>
      </c>
      <c r="BS33" s="58" t="str">
        <f t="shared" si="165"/>
        <v/>
      </c>
      <c r="BT33" s="58" t="str">
        <f t="shared" si="166"/>
        <v/>
      </c>
      <c r="BU33" s="58" t="str">
        <f t="shared" si="167"/>
        <v/>
      </c>
      <c r="BV33" s="58" t="str">
        <f t="shared" si="168"/>
        <v/>
      </c>
      <c r="BW33" s="58" t="str">
        <f t="shared" si="169"/>
        <v/>
      </c>
      <c r="BX33" s="58" t="str">
        <f t="shared" si="170"/>
        <v/>
      </c>
      <c r="BY33" s="58" t="str">
        <f t="shared" si="171"/>
        <v/>
      </c>
      <c r="BZ33" s="58" t="str">
        <f t="shared" si="172"/>
        <v/>
      </c>
      <c r="CA33" s="58" t="str">
        <f t="shared" si="173"/>
        <v/>
      </c>
      <c r="CB33" s="58" t="str">
        <f t="shared" si="174"/>
        <v/>
      </c>
      <c r="CC33" s="58" t="str">
        <f t="shared" si="175"/>
        <v/>
      </c>
      <c r="CD33" s="58" t="str">
        <f t="shared" si="176"/>
        <v/>
      </c>
      <c r="CE33" s="58" t="str">
        <f t="shared" si="177"/>
        <v/>
      </c>
      <c r="CF33" s="58" t="str">
        <f t="shared" si="178"/>
        <v/>
      </c>
      <c r="CG33" s="58" t="str">
        <f t="shared" si="179"/>
        <v/>
      </c>
      <c r="CH33" s="58" t="str">
        <f t="shared" si="180"/>
        <v/>
      </c>
      <c r="CI33" s="58" t="str">
        <f t="shared" si="181"/>
        <v/>
      </c>
      <c r="CJ33" s="58" t="str">
        <f t="shared" si="182"/>
        <v/>
      </c>
      <c r="CK33" s="58" t="str">
        <f t="shared" si="183"/>
        <v/>
      </c>
      <c r="CL33" s="58" t="str">
        <f t="shared" si="184"/>
        <v/>
      </c>
      <c r="CM33" s="58" t="str">
        <f t="shared" si="185"/>
        <v/>
      </c>
      <c r="CN33" s="58" t="str">
        <f t="shared" si="186"/>
        <v/>
      </c>
      <c r="CO33" s="58" t="str">
        <f t="shared" si="187"/>
        <v/>
      </c>
      <c r="CP33" s="58" t="str">
        <f t="shared" si="188"/>
        <v/>
      </c>
      <c r="CQ33" s="58" t="str">
        <f t="shared" si="189"/>
        <v/>
      </c>
      <c r="CR33" s="58" t="str">
        <f t="shared" si="190"/>
        <v/>
      </c>
      <c r="CS33" s="58" t="str">
        <f t="shared" si="191"/>
        <v>DLL$$</v>
      </c>
      <c r="CT33" s="58" t="str">
        <f t="shared" si="192"/>
        <v/>
      </c>
      <c r="CU33" s="58" t="str">
        <f t="shared" si="193"/>
        <v/>
      </c>
      <c r="CV33" s="58" t="str">
        <f t="shared" si="194"/>
        <v/>
      </c>
      <c r="CW33" s="58" t="str">
        <f t="shared" si="195"/>
        <v/>
      </c>
      <c r="CX33" s="58" t="str">
        <f t="shared" si="196"/>
        <v/>
      </c>
      <c r="CY33" s="58" t="str">
        <f t="shared" si="197"/>
        <v/>
      </c>
      <c r="CZ33" s="58" t="str">
        <f t="shared" si="198"/>
        <v/>
      </c>
      <c r="DA33" s="58" t="str">
        <f t="shared" si="199"/>
        <v/>
      </c>
      <c r="DB33" s="58" t="str">
        <f t="shared" si="200"/>
        <v/>
      </c>
      <c r="DC33" s="58" t="str">
        <f t="shared" si="201"/>
        <v/>
      </c>
      <c r="DD33" s="58" t="str">
        <f t="shared" si="202"/>
        <v/>
      </c>
      <c r="DE33" s="58" t="str">
        <f t="shared" si="203"/>
        <v/>
      </c>
      <c r="DF33" s="58" t="str">
        <f t="shared" si="204"/>
        <v/>
      </c>
      <c r="DG33" s="58" t="str">
        <f t="shared" si="205"/>
        <v/>
      </c>
      <c r="DH33" s="58" t="str">
        <f t="shared" si="206"/>
        <v/>
      </c>
      <c r="DI33" s="58" t="str">
        <f t="shared" si="207"/>
        <v/>
      </c>
      <c r="DJ33" s="58" t="str">
        <f t="shared" si="208"/>
        <v/>
      </c>
      <c r="DK33" s="58" t="str">
        <f t="shared" si="209"/>
        <v/>
      </c>
      <c r="DL33" s="58" t="str">
        <f t="shared" si="210"/>
        <v/>
      </c>
      <c r="DM33" s="58" t="str">
        <f t="shared" si="211"/>
        <v/>
      </c>
      <c r="DN33" s="58" t="str">
        <f t="shared" si="212"/>
        <v/>
      </c>
      <c r="DO33" s="58" t="str">
        <f t="shared" si="213"/>
        <v/>
      </c>
      <c r="DP33" s="58" t="str">
        <f t="shared" si="214"/>
        <v/>
      </c>
      <c r="DQ33" s="58" t="str">
        <f t="shared" si="215"/>
        <v/>
      </c>
      <c r="DR33" s="58" t="str">
        <f t="shared" si="216"/>
        <v/>
      </c>
      <c r="DS33" s="58" t="str">
        <f t="shared" si="217"/>
        <v/>
      </c>
      <c r="DT33" s="58" t="str">
        <f t="shared" si="218"/>
        <v/>
      </c>
      <c r="DU33" s="58" t="str">
        <f t="shared" si="219"/>
        <v/>
      </c>
      <c r="DV33" s="58" t="str">
        <f t="shared" si="220"/>
        <v/>
      </c>
      <c r="DW33" s="58" t="str">
        <f t="shared" si="221"/>
        <v/>
      </c>
      <c r="DX33" s="58" t="str">
        <f t="shared" si="222"/>
        <v/>
      </c>
      <c r="DY33" s="58" t="str">
        <f t="shared" si="223"/>
        <v/>
      </c>
      <c r="DZ33" s="58" t="str">
        <f t="shared" si="224"/>
        <v/>
      </c>
      <c r="EA33" s="58" t="str">
        <f t="shared" si="225"/>
        <v/>
      </c>
      <c r="EB33" s="58" t="str">
        <f t="shared" si="226"/>
        <v/>
      </c>
      <c r="EC33" s="58" t="str">
        <f t="shared" si="227"/>
        <v/>
      </c>
      <c r="ED33" s="58" t="str">
        <f t="shared" si="228"/>
        <v/>
      </c>
      <c r="EE33" s="58" t="str">
        <f t="shared" si="229"/>
        <v/>
      </c>
      <c r="EF33" s="58" t="str">
        <f t="shared" si="230"/>
        <v/>
      </c>
      <c r="EG33" s="58" t="str">
        <f t="shared" si="231"/>
        <v/>
      </c>
      <c r="EH33" s="58" t="str">
        <f t="shared" si="232"/>
        <v/>
      </c>
      <c r="EI33" s="58" t="str">
        <f t="shared" si="233"/>
        <v/>
      </c>
      <c r="EJ33" s="58" t="str">
        <f t="shared" si="234"/>
        <v/>
      </c>
      <c r="EK33" s="58" t="str">
        <f t="shared" si="235"/>
        <v/>
      </c>
      <c r="EL33" s="58" t="str">
        <f t="shared" si="236"/>
        <v/>
      </c>
      <c r="EM33" s="58" t="str">
        <f t="shared" si="237"/>
        <v/>
      </c>
      <c r="EN33" s="58" t="str">
        <f t="shared" si="238"/>
        <v/>
      </c>
      <c r="EO33" s="58" t="str">
        <f t="shared" si="239"/>
        <v/>
      </c>
      <c r="EP33" s="58" t="str">
        <f t="shared" si="240"/>
        <v/>
      </c>
      <c r="EQ33" s="58" t="str">
        <f t="shared" si="241"/>
        <v/>
      </c>
      <c r="ER33" s="58" t="str">
        <f t="shared" si="242"/>
        <v/>
      </c>
      <c r="ES33" s="58" t="str">
        <f t="shared" si="243"/>
        <v/>
      </c>
      <c r="ET33" s="58" t="str">
        <f t="shared" si="244"/>
        <v/>
      </c>
      <c r="EU33" s="58" t="str">
        <f t="shared" si="245"/>
        <v/>
      </c>
      <c r="EV33" s="58" t="str">
        <f t="shared" si="246"/>
        <v/>
      </c>
      <c r="EW33" s="58" t="str">
        <f t="shared" si="247"/>
        <v/>
      </c>
      <c r="EX33" s="58" t="str">
        <f t="shared" si="248"/>
        <v/>
      </c>
      <c r="EY33" s="58" t="str">
        <f t="shared" si="249"/>
        <v/>
      </c>
      <c r="EZ33" s="58" t="str">
        <f t="shared" si="250"/>
        <v/>
      </c>
      <c r="FA33" s="58" t="str">
        <f t="shared" si="251"/>
        <v/>
      </c>
      <c r="FB33" s="58" t="str">
        <f t="shared" si="252"/>
        <v/>
      </c>
      <c r="FC33" s="58" t="str">
        <f t="shared" si="253"/>
        <v/>
      </c>
      <c r="FD33" s="58" t="str">
        <f t="shared" si="254"/>
        <v/>
      </c>
      <c r="FE33" s="58" t="str">
        <f t="shared" si="255"/>
        <v/>
      </c>
      <c r="FF33" s="58" t="str">
        <f t="shared" si="256"/>
        <v/>
      </c>
      <c r="FG33" s="58" t="str">
        <f t="shared" si="257"/>
        <v/>
      </c>
      <c r="FH33" s="58" t="str">
        <f t="shared" si="258"/>
        <v/>
      </c>
      <c r="FI33" s="58" t="str">
        <f t="shared" si="259"/>
        <v/>
      </c>
      <c r="FJ33" s="58" t="str">
        <f t="shared" si="260"/>
        <v/>
      </c>
      <c r="FK33" s="58" t="str">
        <f t="shared" si="261"/>
        <v/>
      </c>
      <c r="FL33" s="58" t="str">
        <f t="shared" si="262"/>
        <v/>
      </c>
      <c r="FM33" s="58" t="str">
        <f t="shared" si="263"/>
        <v/>
      </c>
      <c r="FN33" s="58" t="str">
        <f t="shared" si="264"/>
        <v/>
      </c>
      <c r="FO33" s="58" t="str">
        <f t="shared" si="265"/>
        <v/>
      </c>
      <c r="FP33" s="58" t="str">
        <f t="shared" si="266"/>
        <v/>
      </c>
      <c r="FQ33" s="58" t="str">
        <f t="shared" si="267"/>
        <v/>
      </c>
      <c r="FR33" s="58" t="str">
        <f t="shared" si="268"/>
        <v/>
      </c>
      <c r="FS33" s="58" t="str">
        <f t="shared" si="269"/>
        <v/>
      </c>
      <c r="FT33" s="58" t="str">
        <f t="shared" si="270"/>
        <v/>
      </c>
      <c r="FU33" s="58" t="str">
        <f t="shared" si="271"/>
        <v/>
      </c>
      <c r="FV33" s="58" t="str">
        <f t="shared" si="272"/>
        <v/>
      </c>
      <c r="FW33" s="58" t="str">
        <f t="shared" si="273"/>
        <v/>
      </c>
      <c r="FX33" s="58" t="str">
        <f t="shared" si="274"/>
        <v/>
      </c>
      <c r="FY33" s="58" t="str">
        <f t="shared" si="275"/>
        <v/>
      </c>
      <c r="FZ33" s="58" t="str">
        <f t="shared" si="276"/>
        <v/>
      </c>
      <c r="GA33" s="58" t="str">
        <f t="shared" si="277"/>
        <v/>
      </c>
      <c r="GB33" s="58" t="str">
        <f t="shared" si="278"/>
        <v/>
      </c>
      <c r="GC33" s="58" t="str">
        <f t="shared" si="279"/>
        <v/>
      </c>
      <c r="GD33" s="58" t="str">
        <f t="shared" si="280"/>
        <v/>
      </c>
      <c r="GE33" s="58" t="str">
        <f t="shared" si="281"/>
        <v/>
      </c>
      <c r="GF33" s="58" t="str">
        <f t="shared" si="282"/>
        <v/>
      </c>
      <c r="GG33" s="58" t="str">
        <f t="shared" si="283"/>
        <v/>
      </c>
      <c r="GH33" s="58" t="str">
        <f t="shared" si="284"/>
        <v/>
      </c>
      <c r="GI33" s="58" t="str">
        <f t="shared" si="285"/>
        <v/>
      </c>
      <c r="GJ33" s="58" t="str">
        <f t="shared" si="286"/>
        <v/>
      </c>
      <c r="GK33" s="58" t="str">
        <f t="shared" si="287"/>
        <v/>
      </c>
      <c r="GL33" s="58" t="str">
        <f t="shared" si="288"/>
        <v/>
      </c>
      <c r="GM33" s="58" t="str">
        <f t="shared" si="289"/>
        <v/>
      </c>
      <c r="GN33" s="58" t="str">
        <f t="shared" si="290"/>
        <v/>
      </c>
      <c r="GO33" s="58" t="str">
        <f t="shared" si="291"/>
        <v/>
      </c>
      <c r="GP33" s="58" t="str">
        <f t="shared" si="292"/>
        <v/>
      </c>
      <c r="GQ33" s="58" t="str">
        <f t="shared" si="293"/>
        <v/>
      </c>
      <c r="GR33" s="58" t="str">
        <f t="shared" si="294"/>
        <v/>
      </c>
      <c r="GS33" s="58" t="str">
        <f t="shared" si="295"/>
        <v/>
      </c>
      <c r="GT33" s="58" t="str">
        <f t="shared" si="296"/>
        <v/>
      </c>
      <c r="GU33" s="58" t="str">
        <f t="shared" si="297"/>
        <v/>
      </c>
      <c r="GV33" s="58" t="str">
        <f t="shared" si="298"/>
        <v/>
      </c>
      <c r="GW33" s="58" t="str">
        <f t="shared" si="299"/>
        <v/>
      </c>
      <c r="GX33" s="58" t="str">
        <f t="shared" si="300"/>
        <v/>
      </c>
      <c r="GY33" s="58" t="str">
        <f t="shared" si="301"/>
        <v/>
      </c>
      <c r="GZ33" s="58" t="str">
        <f t="shared" si="302"/>
        <v/>
      </c>
      <c r="HA33" s="58" t="str">
        <f t="shared" si="303"/>
        <v/>
      </c>
      <c r="HB33" s="58" t="str">
        <f t="shared" si="304"/>
        <v/>
      </c>
      <c r="HC33" s="58" t="str">
        <f t="shared" si="305"/>
        <v/>
      </c>
      <c r="HD33" s="58" t="str">
        <f t="shared" si="306"/>
        <v/>
      </c>
      <c r="HE33" s="58" t="str">
        <f t="shared" si="307"/>
        <v/>
      </c>
      <c r="HF33" s="58" t="str">
        <f t="shared" si="308"/>
        <v/>
      </c>
      <c r="HG33" s="58" t="str">
        <f t="shared" si="309"/>
        <v/>
      </c>
      <c r="HH33" s="58" t="str">
        <f t="shared" si="310"/>
        <v/>
      </c>
      <c r="HI33" s="58" t="str">
        <f t="shared" si="311"/>
        <v/>
      </c>
      <c r="HJ33" s="58" t="str">
        <f t="shared" si="312"/>
        <v/>
      </c>
      <c r="HK33" s="58" t="str">
        <f t="shared" si="313"/>
        <v/>
      </c>
      <c r="HL33" s="58" t="str">
        <f t="shared" si="314"/>
        <v/>
      </c>
      <c r="HM33" s="58" t="str">
        <f t="shared" si="315"/>
        <v/>
      </c>
      <c r="HN33" s="58" t="str">
        <f t="shared" si="316"/>
        <v/>
      </c>
      <c r="HO33" s="58" t="str">
        <f t="shared" si="317"/>
        <v/>
      </c>
      <c r="HP33" s="58" t="str">
        <f t="shared" si="318"/>
        <v/>
      </c>
      <c r="HQ33" s="58" t="str">
        <f t="shared" si="319"/>
        <v/>
      </c>
      <c r="HR33" s="58" t="str">
        <f t="shared" si="320"/>
        <v/>
      </c>
      <c r="HS33" s="58" t="str">
        <f t="shared" si="321"/>
        <v/>
      </c>
      <c r="HT33" s="58" t="str">
        <f t="shared" si="322"/>
        <v/>
      </c>
      <c r="HU33" s="58" t="str">
        <f t="shared" si="323"/>
        <v/>
      </c>
      <c r="HV33" s="58" t="str">
        <f t="shared" si="324"/>
        <v/>
      </c>
      <c r="HW33" s="58" t="str">
        <f t="shared" si="325"/>
        <v/>
      </c>
      <c r="HX33" s="58" t="str">
        <f t="shared" si="326"/>
        <v/>
      </c>
      <c r="HY33" s="58" t="str">
        <f t="shared" si="327"/>
        <v/>
      </c>
      <c r="HZ33" s="58" t="str">
        <f t="shared" si="328"/>
        <v/>
      </c>
      <c r="IA33" s="58" t="str">
        <f t="shared" si="329"/>
        <v/>
      </c>
      <c r="IB33" s="58" t="str">
        <f t="shared" si="330"/>
        <v/>
      </c>
      <c r="IC33" s="58" t="str">
        <f t="shared" si="331"/>
        <v/>
      </c>
      <c r="ID33" s="58" t="str">
        <f t="shared" si="332"/>
        <v/>
      </c>
      <c r="IE33" s="58" t="str">
        <f t="shared" si="333"/>
        <v/>
      </c>
      <c r="IF33" s="58" t="str">
        <f t="shared" si="334"/>
        <v/>
      </c>
      <c r="IG33" s="58" t="str">
        <f t="shared" si="335"/>
        <v/>
      </c>
      <c r="IH33" s="58" t="str">
        <f t="shared" si="336"/>
        <v/>
      </c>
      <c r="II33" s="58" t="str">
        <f t="shared" si="337"/>
        <v/>
      </c>
      <c r="IJ33" s="58" t="str">
        <f t="shared" si="338"/>
        <v/>
      </c>
      <c r="IK33" s="58" t="str">
        <f t="shared" si="339"/>
        <v/>
      </c>
      <c r="IL33" s="58" t="str">
        <f t="shared" si="340"/>
        <v/>
      </c>
      <c r="IM33" s="58" t="str">
        <f t="shared" si="341"/>
        <v/>
      </c>
      <c r="IN33" s="58" t="str">
        <f t="shared" si="342"/>
        <v/>
      </c>
      <c r="IO33" s="58" t="str">
        <f t="shared" si="343"/>
        <v/>
      </c>
      <c r="IP33" s="58" t="str">
        <f t="shared" si="344"/>
        <v/>
      </c>
      <c r="IQ33" s="58" t="str">
        <f t="shared" si="345"/>
        <v/>
      </c>
      <c r="IR33" s="58" t="str">
        <f t="shared" si="346"/>
        <v/>
      </c>
      <c r="IS33" s="58" t="str">
        <f t="shared" si="347"/>
        <v/>
      </c>
      <c r="IT33" s="58" t="str">
        <f t="shared" si="348"/>
        <v/>
      </c>
      <c r="IU33" s="58" t="str">
        <f t="shared" si="349"/>
        <v/>
      </c>
      <c r="IV33" s="58" t="str">
        <f t="shared" si="350"/>
        <v/>
      </c>
      <c r="IW33" s="58" t="str">
        <f t="shared" si="351"/>
        <v/>
      </c>
      <c r="IX33" s="58" t="str">
        <f t="shared" si="352"/>
        <v/>
      </c>
      <c r="IY33" s="58" t="str">
        <f t="shared" si="353"/>
        <v/>
      </c>
      <c r="IZ33" s="58" t="str">
        <f t="shared" si="354"/>
        <v/>
      </c>
      <c r="JA33" s="58" t="str">
        <f t="shared" si="355"/>
        <v/>
      </c>
      <c r="JB33" s="58" t="str">
        <f t="shared" si="356"/>
        <v/>
      </c>
      <c r="JC33" s="58" t="str">
        <f t="shared" si="357"/>
        <v/>
      </c>
      <c r="JD33" s="58" t="str">
        <f t="shared" si="358"/>
        <v/>
      </c>
      <c r="JE33" s="58" t="str">
        <f t="shared" si="359"/>
        <v/>
      </c>
      <c r="JF33" s="58" t="str">
        <f t="shared" si="360"/>
        <v/>
      </c>
      <c r="JG33" s="58" t="str">
        <f t="shared" si="361"/>
        <v/>
      </c>
      <c r="JH33" s="58" t="str">
        <f t="shared" si="362"/>
        <v/>
      </c>
      <c r="JI33" s="58" t="str">
        <f t="shared" si="363"/>
        <v/>
      </c>
      <c r="JJ33" s="58" t="str">
        <f t="shared" si="364"/>
        <v/>
      </c>
      <c r="JK33" s="58" t="str">
        <f t="shared" si="365"/>
        <v/>
      </c>
      <c r="JL33" s="58" t="str">
        <f t="shared" si="366"/>
        <v/>
      </c>
      <c r="JM33" s="58" t="str">
        <f t="shared" si="367"/>
        <v/>
      </c>
      <c r="JN33" s="58" t="str">
        <f t="shared" si="368"/>
        <v/>
      </c>
      <c r="JO33" s="58" t="str">
        <f t="shared" si="369"/>
        <v/>
      </c>
      <c r="JP33" s="58" t="str">
        <f t="shared" si="370"/>
        <v/>
      </c>
      <c r="JQ33" s="58" t="str">
        <f t="shared" si="371"/>
        <v/>
      </c>
      <c r="JR33" s="58" t="str">
        <f t="shared" si="372"/>
        <v/>
      </c>
      <c r="JS33" s="58" t="str">
        <f t="shared" si="373"/>
        <v/>
      </c>
      <c r="JT33" s="58" t="str">
        <f t="shared" si="374"/>
        <v/>
      </c>
      <c r="JU33" s="58" t="str">
        <f t="shared" si="375"/>
        <v/>
      </c>
      <c r="JV33" s="58" t="str">
        <f t="shared" si="376"/>
        <v/>
      </c>
      <c r="JW33" s="58" t="str">
        <f t="shared" si="377"/>
        <v/>
      </c>
      <c r="JX33" s="58" t="str">
        <f t="shared" si="378"/>
        <v/>
      </c>
      <c r="JY33" s="58" t="str">
        <f t="shared" si="379"/>
        <v/>
      </c>
      <c r="JZ33" s="58" t="str">
        <f t="shared" si="380"/>
        <v/>
      </c>
      <c r="KA33" s="58" t="str">
        <f t="shared" si="381"/>
        <v/>
      </c>
      <c r="KB33" s="58" t="str">
        <f t="shared" si="382"/>
        <v/>
      </c>
      <c r="KC33" s="58" t="str">
        <f t="shared" si="383"/>
        <v/>
      </c>
      <c r="KD33" s="58" t="str">
        <f t="shared" si="384"/>
        <v/>
      </c>
      <c r="KE33" s="58" t="str">
        <f t="shared" si="385"/>
        <v/>
      </c>
      <c r="KF33" s="58" t="str">
        <f t="shared" si="386"/>
        <v/>
      </c>
      <c r="KG33" s="58" t="str">
        <f t="shared" si="387"/>
        <v/>
      </c>
      <c r="KH33" s="58" t="str">
        <f t="shared" si="388"/>
        <v/>
      </c>
      <c r="KI33" s="58" t="str">
        <f t="shared" si="389"/>
        <v/>
      </c>
      <c r="KJ33" s="58" t="str">
        <f t="shared" si="390"/>
        <v/>
      </c>
      <c r="KK33" s="58" t="str">
        <f t="shared" si="391"/>
        <v/>
      </c>
      <c r="KL33" s="58" t="str">
        <f t="shared" si="392"/>
        <v/>
      </c>
      <c r="KM33" s="58" t="str">
        <f t="shared" si="393"/>
        <v/>
      </c>
      <c r="KN33" s="58" t="str">
        <f t="shared" si="394"/>
        <v/>
      </c>
      <c r="KO33" s="58" t="str">
        <f t="shared" si="395"/>
        <v/>
      </c>
      <c r="KP33" s="58" t="str">
        <f t="shared" si="396"/>
        <v/>
      </c>
      <c r="KQ33" s="58" t="str">
        <f t="shared" si="397"/>
        <v/>
      </c>
      <c r="KR33" s="58" t="str">
        <f t="shared" si="398"/>
        <v/>
      </c>
      <c r="KS33" s="58" t="str">
        <f t="shared" si="399"/>
        <v/>
      </c>
      <c r="KT33" s="58" t="str">
        <f t="shared" si="400"/>
        <v/>
      </c>
      <c r="KU33" s="58" t="str">
        <f t="shared" si="401"/>
        <v/>
      </c>
      <c r="KV33" s="58" t="str">
        <f t="shared" si="402"/>
        <v/>
      </c>
      <c r="KW33" s="58" t="str">
        <f t="shared" si="403"/>
        <v/>
      </c>
      <c r="KX33" s="58" t="str">
        <f t="shared" si="404"/>
        <v/>
      </c>
    </row>
    <row r="34" spans="1:310" x14ac:dyDescent="0.55000000000000004">
      <c r="A34" s="3"/>
      <c r="B34" s="3"/>
      <c r="C34" s="3"/>
      <c r="D34" s="3"/>
      <c r="E34" s="3"/>
      <c r="F34" s="3"/>
      <c r="G34" s="46">
        <f t="shared" ca="1" si="105"/>
        <v>615.23634590918948</v>
      </c>
      <c r="H34" s="47" t="s">
        <v>2</v>
      </c>
      <c r="I34" s="56" t="s">
        <v>56</v>
      </c>
      <c r="K34" s="57" t="str">
        <f t="shared" si="104"/>
        <v/>
      </c>
      <c r="L34" s="57" t="str">
        <f t="shared" si="106"/>
        <v/>
      </c>
      <c r="M34" s="57" t="str">
        <f t="shared" si="107"/>
        <v/>
      </c>
      <c r="N34" s="57" t="str">
        <f t="shared" si="108"/>
        <v/>
      </c>
      <c r="O34" s="57" t="str">
        <f t="shared" si="109"/>
        <v/>
      </c>
      <c r="P34" s="57" t="str">
        <f t="shared" si="110"/>
        <v/>
      </c>
      <c r="Q34" s="57" t="str">
        <f t="shared" si="111"/>
        <v/>
      </c>
      <c r="R34" s="57" t="str">
        <f t="shared" si="112"/>
        <v/>
      </c>
      <c r="S34" s="57" t="str">
        <f t="shared" si="113"/>
        <v/>
      </c>
      <c r="T34" s="57" t="str">
        <f t="shared" si="114"/>
        <v/>
      </c>
      <c r="U34" s="57" t="str">
        <f t="shared" si="115"/>
        <v/>
      </c>
      <c r="V34" s="57" t="str">
        <f t="shared" si="116"/>
        <v/>
      </c>
      <c r="W34" s="57" t="str">
        <f t="shared" si="117"/>
        <v/>
      </c>
      <c r="X34" s="57" t="str">
        <f t="shared" si="118"/>
        <v/>
      </c>
      <c r="Y34" s="57" t="str">
        <f t="shared" si="119"/>
        <v/>
      </c>
      <c r="Z34" s="57" t="str">
        <f t="shared" si="120"/>
        <v/>
      </c>
      <c r="AA34" s="57" t="str">
        <f t="shared" si="121"/>
        <v/>
      </c>
      <c r="AB34" s="57" t="str">
        <f t="shared" si="122"/>
        <v/>
      </c>
      <c r="AC34" s="57" t="str">
        <f t="shared" si="123"/>
        <v/>
      </c>
      <c r="AD34" s="57" t="str">
        <f t="shared" si="124"/>
        <v/>
      </c>
      <c r="AE34" s="58" t="str">
        <f t="shared" si="125"/>
        <v/>
      </c>
      <c r="AF34" s="58" t="str">
        <f t="shared" si="126"/>
        <v/>
      </c>
      <c r="AG34" s="58" t="str">
        <f t="shared" si="127"/>
        <v>LDDL$</v>
      </c>
      <c r="AH34" s="58" t="str">
        <f t="shared" si="128"/>
        <v/>
      </c>
      <c r="AI34" s="58" t="str">
        <f t="shared" si="129"/>
        <v/>
      </c>
      <c r="AJ34" s="58" t="str">
        <f t="shared" si="130"/>
        <v/>
      </c>
      <c r="AK34" s="58" t="str">
        <f t="shared" si="131"/>
        <v/>
      </c>
      <c r="AL34" s="58" t="str">
        <f t="shared" si="132"/>
        <v/>
      </c>
      <c r="AM34" s="58" t="str">
        <f t="shared" si="133"/>
        <v/>
      </c>
      <c r="AN34" s="58" t="str">
        <f t="shared" si="134"/>
        <v>LDDL$</v>
      </c>
      <c r="AO34" s="58" t="str">
        <f t="shared" si="135"/>
        <v/>
      </c>
      <c r="AP34" s="58" t="str">
        <f t="shared" si="136"/>
        <v/>
      </c>
      <c r="AQ34" s="58" t="str">
        <f t="shared" si="137"/>
        <v/>
      </c>
      <c r="AR34" s="58" t="str">
        <f t="shared" si="138"/>
        <v/>
      </c>
      <c r="AS34" s="58" t="str">
        <f t="shared" si="139"/>
        <v/>
      </c>
      <c r="AT34" s="58" t="str">
        <f t="shared" si="140"/>
        <v/>
      </c>
      <c r="AU34" s="58" t="str">
        <f t="shared" si="141"/>
        <v/>
      </c>
      <c r="AV34" s="58" t="str">
        <f t="shared" si="142"/>
        <v/>
      </c>
      <c r="AW34" s="58" t="str">
        <f t="shared" si="143"/>
        <v/>
      </c>
      <c r="AX34" s="58" t="str">
        <f t="shared" si="144"/>
        <v/>
      </c>
      <c r="AY34" s="58" t="str">
        <f t="shared" si="145"/>
        <v/>
      </c>
      <c r="AZ34" s="58" t="str">
        <f t="shared" si="146"/>
        <v/>
      </c>
      <c r="BA34" s="58" t="str">
        <f t="shared" si="147"/>
        <v/>
      </c>
      <c r="BB34" s="58" t="str">
        <f t="shared" si="148"/>
        <v/>
      </c>
      <c r="BC34" s="58" t="str">
        <f t="shared" si="149"/>
        <v/>
      </c>
      <c r="BD34" s="58" t="str">
        <f t="shared" si="150"/>
        <v>LDDL$</v>
      </c>
      <c r="BE34" s="58" t="str">
        <f t="shared" si="151"/>
        <v/>
      </c>
      <c r="BF34" s="58" t="str">
        <f t="shared" si="152"/>
        <v/>
      </c>
      <c r="BG34" s="58" t="str">
        <f t="shared" si="153"/>
        <v/>
      </c>
      <c r="BH34" s="58" t="str">
        <f t="shared" si="154"/>
        <v/>
      </c>
      <c r="BI34" s="58" t="str">
        <f t="shared" si="155"/>
        <v/>
      </c>
      <c r="BJ34" s="58" t="str">
        <f t="shared" si="156"/>
        <v/>
      </c>
      <c r="BK34" s="58" t="str">
        <f t="shared" si="157"/>
        <v/>
      </c>
      <c r="BL34" s="58" t="str">
        <f t="shared" si="158"/>
        <v/>
      </c>
      <c r="BM34" s="58" t="str">
        <f t="shared" si="159"/>
        <v/>
      </c>
      <c r="BN34" s="58" t="str">
        <f t="shared" si="160"/>
        <v/>
      </c>
      <c r="BO34" s="58" t="str">
        <f t="shared" si="161"/>
        <v/>
      </c>
      <c r="BP34" s="58" t="str">
        <f t="shared" si="162"/>
        <v/>
      </c>
      <c r="BQ34" s="58" t="str">
        <f t="shared" si="163"/>
        <v/>
      </c>
      <c r="BR34" s="58" t="str">
        <f t="shared" si="164"/>
        <v/>
      </c>
      <c r="BS34" s="58" t="str">
        <f t="shared" si="165"/>
        <v/>
      </c>
      <c r="BT34" s="58" t="str">
        <f t="shared" si="166"/>
        <v/>
      </c>
      <c r="BU34" s="58" t="str">
        <f t="shared" si="167"/>
        <v/>
      </c>
      <c r="BV34" s="58" t="str">
        <f t="shared" si="168"/>
        <v/>
      </c>
      <c r="BW34" s="58" t="str">
        <f t="shared" si="169"/>
        <v/>
      </c>
      <c r="BX34" s="58" t="str">
        <f t="shared" si="170"/>
        <v/>
      </c>
      <c r="BY34" s="58" t="str">
        <f t="shared" si="171"/>
        <v/>
      </c>
      <c r="BZ34" s="58" t="str">
        <f t="shared" si="172"/>
        <v/>
      </c>
      <c r="CA34" s="58" t="str">
        <f t="shared" si="173"/>
        <v/>
      </c>
      <c r="CB34" s="58" t="str">
        <f t="shared" si="174"/>
        <v/>
      </c>
      <c r="CC34" s="58" t="str">
        <f t="shared" si="175"/>
        <v/>
      </c>
      <c r="CD34" s="58" t="str">
        <f t="shared" si="176"/>
        <v/>
      </c>
      <c r="CE34" s="58" t="str">
        <f t="shared" si="177"/>
        <v/>
      </c>
      <c r="CF34" s="58" t="str">
        <f t="shared" si="178"/>
        <v/>
      </c>
      <c r="CG34" s="58" t="str">
        <f t="shared" si="179"/>
        <v/>
      </c>
      <c r="CH34" s="58" t="str">
        <f t="shared" si="180"/>
        <v/>
      </c>
      <c r="CI34" s="58" t="str">
        <f t="shared" si="181"/>
        <v/>
      </c>
      <c r="CJ34" s="58" t="str">
        <f t="shared" si="182"/>
        <v/>
      </c>
      <c r="CK34" s="58" t="str">
        <f t="shared" si="183"/>
        <v/>
      </c>
      <c r="CL34" s="58" t="str">
        <f t="shared" si="184"/>
        <v/>
      </c>
      <c r="CM34" s="58" t="str">
        <f t="shared" si="185"/>
        <v/>
      </c>
      <c r="CN34" s="58" t="str">
        <f t="shared" si="186"/>
        <v/>
      </c>
      <c r="CO34" s="58" t="str">
        <f t="shared" si="187"/>
        <v/>
      </c>
      <c r="CP34" s="58" t="str">
        <f t="shared" si="188"/>
        <v/>
      </c>
      <c r="CQ34" s="58" t="str">
        <f t="shared" si="189"/>
        <v/>
      </c>
      <c r="CR34" s="58" t="str">
        <f t="shared" si="190"/>
        <v/>
      </c>
      <c r="CS34" s="58" t="str">
        <f t="shared" si="191"/>
        <v/>
      </c>
      <c r="CT34" s="58" t="str">
        <f t="shared" si="192"/>
        <v/>
      </c>
      <c r="CU34" s="58" t="str">
        <f t="shared" si="193"/>
        <v/>
      </c>
      <c r="CV34" s="58" t="str">
        <f t="shared" si="194"/>
        <v/>
      </c>
      <c r="CW34" s="58" t="str">
        <f t="shared" si="195"/>
        <v/>
      </c>
      <c r="CX34" s="58" t="str">
        <f t="shared" si="196"/>
        <v/>
      </c>
      <c r="CY34" s="58" t="str">
        <f t="shared" si="197"/>
        <v/>
      </c>
      <c r="CZ34" s="58" t="str">
        <f t="shared" si="198"/>
        <v/>
      </c>
      <c r="DA34" s="58" t="str">
        <f t="shared" si="199"/>
        <v/>
      </c>
      <c r="DB34" s="58" t="str">
        <f t="shared" si="200"/>
        <v/>
      </c>
      <c r="DC34" s="58" t="str">
        <f t="shared" si="201"/>
        <v/>
      </c>
      <c r="DD34" s="58" t="str">
        <f t="shared" si="202"/>
        <v/>
      </c>
      <c r="DE34" s="58" t="str">
        <f t="shared" si="203"/>
        <v/>
      </c>
      <c r="DF34" s="58" t="str">
        <f t="shared" si="204"/>
        <v/>
      </c>
      <c r="DG34" s="58" t="str">
        <f t="shared" si="205"/>
        <v/>
      </c>
      <c r="DH34" s="58" t="str">
        <f t="shared" si="206"/>
        <v/>
      </c>
      <c r="DI34" s="58" t="str">
        <f t="shared" si="207"/>
        <v/>
      </c>
      <c r="DJ34" s="58" t="str">
        <f t="shared" si="208"/>
        <v/>
      </c>
      <c r="DK34" s="58" t="str">
        <f t="shared" si="209"/>
        <v/>
      </c>
      <c r="DL34" s="58" t="str">
        <f t="shared" si="210"/>
        <v/>
      </c>
      <c r="DM34" s="58" t="str">
        <f t="shared" si="211"/>
        <v/>
      </c>
      <c r="DN34" s="58" t="str">
        <f t="shared" si="212"/>
        <v/>
      </c>
      <c r="DO34" s="58" t="str">
        <f t="shared" si="213"/>
        <v/>
      </c>
      <c r="DP34" s="58" t="str">
        <f t="shared" si="214"/>
        <v/>
      </c>
      <c r="DQ34" s="58" t="str">
        <f t="shared" si="215"/>
        <v/>
      </c>
      <c r="DR34" s="58" t="str">
        <f t="shared" si="216"/>
        <v/>
      </c>
      <c r="DS34" s="58" t="str">
        <f t="shared" si="217"/>
        <v/>
      </c>
      <c r="DT34" s="58" t="str">
        <f t="shared" si="218"/>
        <v/>
      </c>
      <c r="DU34" s="58" t="str">
        <f t="shared" si="219"/>
        <v/>
      </c>
      <c r="DV34" s="58" t="str">
        <f t="shared" si="220"/>
        <v/>
      </c>
      <c r="DW34" s="58" t="str">
        <f t="shared" si="221"/>
        <v/>
      </c>
      <c r="DX34" s="58" t="str">
        <f t="shared" si="222"/>
        <v/>
      </c>
      <c r="DY34" s="58" t="str">
        <f t="shared" si="223"/>
        <v/>
      </c>
      <c r="DZ34" s="58" t="str">
        <f t="shared" si="224"/>
        <v/>
      </c>
      <c r="EA34" s="58" t="str">
        <f t="shared" si="225"/>
        <v/>
      </c>
      <c r="EB34" s="58" t="str">
        <f t="shared" si="226"/>
        <v/>
      </c>
      <c r="EC34" s="58" t="str">
        <f t="shared" si="227"/>
        <v/>
      </c>
      <c r="ED34" s="58" t="str">
        <f t="shared" si="228"/>
        <v/>
      </c>
      <c r="EE34" s="58" t="str">
        <f t="shared" si="229"/>
        <v/>
      </c>
      <c r="EF34" s="58" t="str">
        <f t="shared" si="230"/>
        <v/>
      </c>
      <c r="EG34" s="58" t="str">
        <f t="shared" si="231"/>
        <v/>
      </c>
      <c r="EH34" s="58" t="str">
        <f t="shared" si="232"/>
        <v/>
      </c>
      <c r="EI34" s="58" t="str">
        <f t="shared" si="233"/>
        <v/>
      </c>
      <c r="EJ34" s="58" t="str">
        <f t="shared" si="234"/>
        <v/>
      </c>
      <c r="EK34" s="58" t="str">
        <f t="shared" si="235"/>
        <v/>
      </c>
      <c r="EL34" s="58" t="str">
        <f t="shared" si="236"/>
        <v/>
      </c>
      <c r="EM34" s="58" t="str">
        <f t="shared" si="237"/>
        <v/>
      </c>
      <c r="EN34" s="58" t="str">
        <f t="shared" si="238"/>
        <v/>
      </c>
      <c r="EO34" s="58" t="str">
        <f t="shared" si="239"/>
        <v/>
      </c>
      <c r="EP34" s="58" t="str">
        <f t="shared" si="240"/>
        <v/>
      </c>
      <c r="EQ34" s="58" t="str">
        <f t="shared" si="241"/>
        <v/>
      </c>
      <c r="ER34" s="58" t="str">
        <f t="shared" si="242"/>
        <v/>
      </c>
      <c r="ES34" s="58" t="str">
        <f t="shared" si="243"/>
        <v/>
      </c>
      <c r="ET34" s="58" t="str">
        <f t="shared" si="244"/>
        <v/>
      </c>
      <c r="EU34" s="58" t="str">
        <f t="shared" si="245"/>
        <v/>
      </c>
      <c r="EV34" s="58" t="str">
        <f t="shared" si="246"/>
        <v/>
      </c>
      <c r="EW34" s="58" t="str">
        <f t="shared" si="247"/>
        <v/>
      </c>
      <c r="EX34" s="58" t="str">
        <f t="shared" si="248"/>
        <v/>
      </c>
      <c r="EY34" s="58" t="str">
        <f t="shared" si="249"/>
        <v/>
      </c>
      <c r="EZ34" s="58" t="str">
        <f t="shared" si="250"/>
        <v/>
      </c>
      <c r="FA34" s="58" t="str">
        <f t="shared" si="251"/>
        <v/>
      </c>
      <c r="FB34" s="58" t="str">
        <f t="shared" si="252"/>
        <v/>
      </c>
      <c r="FC34" s="58" t="str">
        <f t="shared" si="253"/>
        <v/>
      </c>
      <c r="FD34" s="58" t="str">
        <f t="shared" si="254"/>
        <v/>
      </c>
      <c r="FE34" s="58" t="str">
        <f t="shared" si="255"/>
        <v/>
      </c>
      <c r="FF34" s="58" t="str">
        <f t="shared" si="256"/>
        <v/>
      </c>
      <c r="FG34" s="58" t="str">
        <f t="shared" si="257"/>
        <v/>
      </c>
      <c r="FH34" s="58" t="str">
        <f t="shared" si="258"/>
        <v/>
      </c>
      <c r="FI34" s="58" t="str">
        <f t="shared" si="259"/>
        <v/>
      </c>
      <c r="FJ34" s="58" t="str">
        <f t="shared" si="260"/>
        <v/>
      </c>
      <c r="FK34" s="58" t="str">
        <f t="shared" si="261"/>
        <v/>
      </c>
      <c r="FL34" s="58" t="str">
        <f t="shared" si="262"/>
        <v/>
      </c>
      <c r="FM34" s="58" t="str">
        <f t="shared" si="263"/>
        <v/>
      </c>
      <c r="FN34" s="58" t="str">
        <f t="shared" si="264"/>
        <v/>
      </c>
      <c r="FO34" s="58" t="str">
        <f t="shared" si="265"/>
        <v/>
      </c>
      <c r="FP34" s="58" t="str">
        <f t="shared" si="266"/>
        <v/>
      </c>
      <c r="FQ34" s="58" t="str">
        <f t="shared" si="267"/>
        <v/>
      </c>
      <c r="FR34" s="58" t="str">
        <f t="shared" si="268"/>
        <v/>
      </c>
      <c r="FS34" s="58" t="str">
        <f t="shared" si="269"/>
        <v/>
      </c>
      <c r="FT34" s="58" t="str">
        <f t="shared" si="270"/>
        <v/>
      </c>
      <c r="FU34" s="58" t="str">
        <f t="shared" si="271"/>
        <v/>
      </c>
      <c r="FV34" s="58" t="str">
        <f t="shared" si="272"/>
        <v/>
      </c>
      <c r="FW34" s="58" t="str">
        <f t="shared" si="273"/>
        <v/>
      </c>
      <c r="FX34" s="58" t="str">
        <f t="shared" si="274"/>
        <v/>
      </c>
      <c r="FY34" s="58" t="str">
        <f t="shared" si="275"/>
        <v/>
      </c>
      <c r="FZ34" s="58" t="str">
        <f t="shared" si="276"/>
        <v/>
      </c>
      <c r="GA34" s="58" t="str">
        <f t="shared" si="277"/>
        <v/>
      </c>
      <c r="GB34" s="58" t="str">
        <f t="shared" si="278"/>
        <v/>
      </c>
      <c r="GC34" s="58" t="str">
        <f t="shared" si="279"/>
        <v/>
      </c>
      <c r="GD34" s="58" t="str">
        <f t="shared" si="280"/>
        <v/>
      </c>
      <c r="GE34" s="58" t="str">
        <f t="shared" si="281"/>
        <v/>
      </c>
      <c r="GF34" s="58" t="str">
        <f t="shared" si="282"/>
        <v/>
      </c>
      <c r="GG34" s="58" t="str">
        <f t="shared" si="283"/>
        <v/>
      </c>
      <c r="GH34" s="58" t="str">
        <f t="shared" si="284"/>
        <v/>
      </c>
      <c r="GI34" s="58" t="str">
        <f t="shared" si="285"/>
        <v/>
      </c>
      <c r="GJ34" s="58" t="str">
        <f t="shared" si="286"/>
        <v/>
      </c>
      <c r="GK34" s="58" t="str">
        <f t="shared" si="287"/>
        <v/>
      </c>
      <c r="GL34" s="58" t="str">
        <f t="shared" si="288"/>
        <v/>
      </c>
      <c r="GM34" s="58" t="str">
        <f t="shared" si="289"/>
        <v/>
      </c>
      <c r="GN34" s="58" t="str">
        <f t="shared" si="290"/>
        <v/>
      </c>
      <c r="GO34" s="58" t="str">
        <f t="shared" si="291"/>
        <v/>
      </c>
      <c r="GP34" s="58" t="str">
        <f t="shared" si="292"/>
        <v/>
      </c>
      <c r="GQ34" s="58" t="str">
        <f t="shared" si="293"/>
        <v/>
      </c>
      <c r="GR34" s="58" t="str">
        <f t="shared" si="294"/>
        <v/>
      </c>
      <c r="GS34" s="58" t="str">
        <f t="shared" si="295"/>
        <v/>
      </c>
      <c r="GT34" s="58" t="str">
        <f t="shared" si="296"/>
        <v/>
      </c>
      <c r="GU34" s="58" t="str">
        <f t="shared" si="297"/>
        <v/>
      </c>
      <c r="GV34" s="58" t="str">
        <f t="shared" si="298"/>
        <v/>
      </c>
      <c r="GW34" s="58" t="str">
        <f t="shared" si="299"/>
        <v/>
      </c>
      <c r="GX34" s="58" t="str">
        <f t="shared" si="300"/>
        <v/>
      </c>
      <c r="GY34" s="58" t="str">
        <f t="shared" si="301"/>
        <v/>
      </c>
      <c r="GZ34" s="58" t="str">
        <f t="shared" si="302"/>
        <v/>
      </c>
      <c r="HA34" s="58" t="str">
        <f t="shared" si="303"/>
        <v/>
      </c>
      <c r="HB34" s="58" t="str">
        <f t="shared" si="304"/>
        <v/>
      </c>
      <c r="HC34" s="58" t="str">
        <f t="shared" si="305"/>
        <v/>
      </c>
      <c r="HD34" s="58" t="str">
        <f t="shared" si="306"/>
        <v/>
      </c>
      <c r="HE34" s="58" t="str">
        <f t="shared" si="307"/>
        <v/>
      </c>
      <c r="HF34" s="58" t="str">
        <f t="shared" si="308"/>
        <v/>
      </c>
      <c r="HG34" s="58" t="str">
        <f t="shared" si="309"/>
        <v/>
      </c>
      <c r="HH34" s="58" t="str">
        <f t="shared" si="310"/>
        <v/>
      </c>
      <c r="HI34" s="58" t="str">
        <f t="shared" si="311"/>
        <v/>
      </c>
      <c r="HJ34" s="58" t="str">
        <f t="shared" si="312"/>
        <v/>
      </c>
      <c r="HK34" s="58" t="str">
        <f t="shared" si="313"/>
        <v/>
      </c>
      <c r="HL34" s="58" t="str">
        <f t="shared" si="314"/>
        <v/>
      </c>
      <c r="HM34" s="58" t="str">
        <f t="shared" si="315"/>
        <v/>
      </c>
      <c r="HN34" s="58" t="str">
        <f t="shared" si="316"/>
        <v/>
      </c>
      <c r="HO34" s="58" t="str">
        <f t="shared" si="317"/>
        <v/>
      </c>
      <c r="HP34" s="58" t="str">
        <f t="shared" si="318"/>
        <v/>
      </c>
      <c r="HQ34" s="58" t="str">
        <f t="shared" si="319"/>
        <v/>
      </c>
      <c r="HR34" s="58" t="str">
        <f t="shared" si="320"/>
        <v/>
      </c>
      <c r="HS34" s="58" t="str">
        <f t="shared" si="321"/>
        <v/>
      </c>
      <c r="HT34" s="58" t="str">
        <f t="shared" si="322"/>
        <v/>
      </c>
      <c r="HU34" s="58" t="str">
        <f t="shared" si="323"/>
        <v/>
      </c>
      <c r="HV34" s="58" t="str">
        <f t="shared" si="324"/>
        <v/>
      </c>
      <c r="HW34" s="58" t="str">
        <f t="shared" si="325"/>
        <v/>
      </c>
      <c r="HX34" s="58" t="str">
        <f t="shared" si="326"/>
        <v/>
      </c>
      <c r="HY34" s="58" t="str">
        <f t="shared" si="327"/>
        <v/>
      </c>
      <c r="HZ34" s="58" t="str">
        <f t="shared" si="328"/>
        <v/>
      </c>
      <c r="IA34" s="58" t="str">
        <f t="shared" si="329"/>
        <v/>
      </c>
      <c r="IB34" s="58" t="str">
        <f t="shared" si="330"/>
        <v/>
      </c>
      <c r="IC34" s="58" t="str">
        <f t="shared" si="331"/>
        <v/>
      </c>
      <c r="ID34" s="58" t="str">
        <f t="shared" si="332"/>
        <v/>
      </c>
      <c r="IE34" s="58" t="str">
        <f t="shared" si="333"/>
        <v/>
      </c>
      <c r="IF34" s="58" t="str">
        <f t="shared" si="334"/>
        <v/>
      </c>
      <c r="IG34" s="58" t="str">
        <f t="shared" si="335"/>
        <v/>
      </c>
      <c r="IH34" s="58" t="str">
        <f t="shared" si="336"/>
        <v/>
      </c>
      <c r="II34" s="58" t="str">
        <f t="shared" si="337"/>
        <v/>
      </c>
      <c r="IJ34" s="58" t="str">
        <f t="shared" si="338"/>
        <v/>
      </c>
      <c r="IK34" s="58" t="str">
        <f t="shared" si="339"/>
        <v/>
      </c>
      <c r="IL34" s="58" t="str">
        <f t="shared" si="340"/>
        <v/>
      </c>
      <c r="IM34" s="58" t="str">
        <f t="shared" si="341"/>
        <v/>
      </c>
      <c r="IN34" s="58" t="str">
        <f t="shared" si="342"/>
        <v/>
      </c>
      <c r="IO34" s="58" t="str">
        <f t="shared" si="343"/>
        <v/>
      </c>
      <c r="IP34" s="58" t="str">
        <f t="shared" si="344"/>
        <v/>
      </c>
      <c r="IQ34" s="58" t="str">
        <f t="shared" si="345"/>
        <v/>
      </c>
      <c r="IR34" s="58" t="str">
        <f t="shared" si="346"/>
        <v/>
      </c>
      <c r="IS34" s="58" t="str">
        <f t="shared" si="347"/>
        <v/>
      </c>
      <c r="IT34" s="58" t="str">
        <f t="shared" si="348"/>
        <v/>
      </c>
      <c r="IU34" s="58" t="str">
        <f t="shared" si="349"/>
        <v/>
      </c>
      <c r="IV34" s="58" t="str">
        <f t="shared" si="350"/>
        <v/>
      </c>
      <c r="IW34" s="58" t="str">
        <f t="shared" si="351"/>
        <v/>
      </c>
      <c r="IX34" s="58" t="str">
        <f t="shared" si="352"/>
        <v/>
      </c>
      <c r="IY34" s="58" t="str">
        <f t="shared" si="353"/>
        <v/>
      </c>
      <c r="IZ34" s="58" t="str">
        <f t="shared" si="354"/>
        <v/>
      </c>
      <c r="JA34" s="58" t="str">
        <f t="shared" si="355"/>
        <v/>
      </c>
      <c r="JB34" s="58" t="str">
        <f t="shared" si="356"/>
        <v/>
      </c>
      <c r="JC34" s="58" t="str">
        <f t="shared" si="357"/>
        <v/>
      </c>
      <c r="JD34" s="58" t="str">
        <f t="shared" si="358"/>
        <v/>
      </c>
      <c r="JE34" s="58" t="str">
        <f t="shared" si="359"/>
        <v/>
      </c>
      <c r="JF34" s="58" t="str">
        <f t="shared" si="360"/>
        <v/>
      </c>
      <c r="JG34" s="58" t="str">
        <f t="shared" si="361"/>
        <v/>
      </c>
      <c r="JH34" s="58" t="str">
        <f t="shared" si="362"/>
        <v/>
      </c>
      <c r="JI34" s="58" t="str">
        <f t="shared" si="363"/>
        <v/>
      </c>
      <c r="JJ34" s="58" t="str">
        <f t="shared" si="364"/>
        <v/>
      </c>
      <c r="JK34" s="58" t="str">
        <f t="shared" si="365"/>
        <v/>
      </c>
      <c r="JL34" s="58" t="str">
        <f t="shared" si="366"/>
        <v/>
      </c>
      <c r="JM34" s="58" t="str">
        <f t="shared" si="367"/>
        <v/>
      </c>
      <c r="JN34" s="58" t="str">
        <f t="shared" si="368"/>
        <v/>
      </c>
      <c r="JO34" s="58" t="str">
        <f t="shared" si="369"/>
        <v/>
      </c>
      <c r="JP34" s="58" t="str">
        <f t="shared" si="370"/>
        <v/>
      </c>
      <c r="JQ34" s="58" t="str">
        <f t="shared" si="371"/>
        <v/>
      </c>
      <c r="JR34" s="58" t="str">
        <f t="shared" si="372"/>
        <v/>
      </c>
      <c r="JS34" s="58" t="str">
        <f t="shared" si="373"/>
        <v/>
      </c>
      <c r="JT34" s="58" t="str">
        <f t="shared" si="374"/>
        <v/>
      </c>
      <c r="JU34" s="58" t="str">
        <f t="shared" si="375"/>
        <v/>
      </c>
      <c r="JV34" s="58" t="str">
        <f t="shared" si="376"/>
        <v/>
      </c>
      <c r="JW34" s="58" t="str">
        <f t="shared" si="377"/>
        <v/>
      </c>
      <c r="JX34" s="58" t="str">
        <f t="shared" si="378"/>
        <v/>
      </c>
      <c r="JY34" s="58" t="str">
        <f t="shared" si="379"/>
        <v/>
      </c>
      <c r="JZ34" s="58" t="str">
        <f t="shared" si="380"/>
        <v/>
      </c>
      <c r="KA34" s="58" t="str">
        <f t="shared" si="381"/>
        <v/>
      </c>
      <c r="KB34" s="58" t="str">
        <f t="shared" si="382"/>
        <v/>
      </c>
      <c r="KC34" s="58" t="str">
        <f t="shared" si="383"/>
        <v/>
      </c>
      <c r="KD34" s="58" t="str">
        <f t="shared" si="384"/>
        <v/>
      </c>
      <c r="KE34" s="58" t="str">
        <f t="shared" si="385"/>
        <v/>
      </c>
      <c r="KF34" s="58" t="str">
        <f t="shared" si="386"/>
        <v/>
      </c>
      <c r="KG34" s="58" t="str">
        <f t="shared" si="387"/>
        <v/>
      </c>
      <c r="KH34" s="58" t="str">
        <f t="shared" si="388"/>
        <v/>
      </c>
      <c r="KI34" s="58" t="str">
        <f t="shared" si="389"/>
        <v/>
      </c>
      <c r="KJ34" s="58" t="str">
        <f t="shared" si="390"/>
        <v/>
      </c>
      <c r="KK34" s="58" t="str">
        <f t="shared" si="391"/>
        <v/>
      </c>
      <c r="KL34" s="58" t="str">
        <f t="shared" si="392"/>
        <v/>
      </c>
      <c r="KM34" s="58" t="str">
        <f t="shared" si="393"/>
        <v/>
      </c>
      <c r="KN34" s="58" t="str">
        <f t="shared" si="394"/>
        <v/>
      </c>
      <c r="KO34" s="58" t="str">
        <f t="shared" si="395"/>
        <v/>
      </c>
      <c r="KP34" s="58" t="str">
        <f t="shared" si="396"/>
        <v/>
      </c>
      <c r="KQ34" s="58" t="str">
        <f t="shared" si="397"/>
        <v/>
      </c>
      <c r="KR34" s="58" t="str">
        <f t="shared" si="398"/>
        <v/>
      </c>
      <c r="KS34" s="58" t="str">
        <f t="shared" si="399"/>
        <v/>
      </c>
      <c r="KT34" s="58" t="str">
        <f t="shared" si="400"/>
        <v/>
      </c>
      <c r="KU34" s="58" t="str">
        <f t="shared" si="401"/>
        <v/>
      </c>
      <c r="KV34" s="58" t="str">
        <f t="shared" si="402"/>
        <v/>
      </c>
      <c r="KW34" s="58" t="str">
        <f t="shared" si="403"/>
        <v/>
      </c>
      <c r="KX34" s="58" t="str">
        <f t="shared" si="404"/>
        <v/>
      </c>
    </row>
    <row r="35" spans="1:310" x14ac:dyDescent="0.55000000000000004">
      <c r="A35" s="11" t="s">
        <v>98</v>
      </c>
      <c r="B35" s="11"/>
      <c r="C35" s="11"/>
      <c r="D35" s="11"/>
      <c r="E35" s="11"/>
      <c r="F35" s="11"/>
      <c r="G35" s="46">
        <f t="shared" ca="1" si="105"/>
        <v>493.00802801234266</v>
      </c>
      <c r="H35" s="47" t="s">
        <v>11</v>
      </c>
      <c r="I35" s="56" t="s">
        <v>57</v>
      </c>
      <c r="K35" s="58" t="str">
        <f t="shared" si="104"/>
        <v/>
      </c>
      <c r="L35" s="58" t="str">
        <f t="shared" si="106"/>
        <v/>
      </c>
      <c r="M35" s="58" t="str">
        <f t="shared" si="107"/>
        <v/>
      </c>
      <c r="N35" s="58" t="str">
        <f t="shared" si="108"/>
        <v/>
      </c>
      <c r="O35" s="58" t="str">
        <f t="shared" si="109"/>
        <v/>
      </c>
      <c r="P35" s="58" t="str">
        <f t="shared" si="110"/>
        <v/>
      </c>
      <c r="Q35" s="58" t="str">
        <f t="shared" si="111"/>
        <v/>
      </c>
      <c r="R35" s="58" t="str">
        <f t="shared" si="112"/>
        <v/>
      </c>
      <c r="S35" s="58" t="str">
        <f t="shared" si="113"/>
        <v/>
      </c>
      <c r="T35" s="58" t="str">
        <f t="shared" si="114"/>
        <v/>
      </c>
      <c r="U35" s="58" t="str">
        <f t="shared" si="115"/>
        <v/>
      </c>
      <c r="V35" s="58" t="str">
        <f t="shared" si="116"/>
        <v/>
      </c>
      <c r="W35" s="58" t="str">
        <f t="shared" si="117"/>
        <v/>
      </c>
      <c r="X35" s="58" t="str">
        <f t="shared" si="118"/>
        <v>LDLL$</v>
      </c>
      <c r="Y35" s="58" t="str">
        <f t="shared" si="119"/>
        <v/>
      </c>
      <c r="Z35" s="58" t="str">
        <f t="shared" si="120"/>
        <v/>
      </c>
      <c r="AA35" s="58" t="str">
        <f t="shared" si="121"/>
        <v/>
      </c>
      <c r="AB35" s="58" t="str">
        <f t="shared" si="122"/>
        <v/>
      </c>
      <c r="AC35" s="58" t="str">
        <f t="shared" si="123"/>
        <v/>
      </c>
      <c r="AD35" s="58" t="str">
        <f t="shared" si="124"/>
        <v/>
      </c>
      <c r="AE35" s="58" t="str">
        <f t="shared" si="125"/>
        <v/>
      </c>
      <c r="AF35" s="58" t="str">
        <f t="shared" si="126"/>
        <v/>
      </c>
      <c r="AG35" s="58" t="str">
        <f t="shared" si="127"/>
        <v/>
      </c>
      <c r="AH35" s="58" t="str">
        <f t="shared" si="128"/>
        <v/>
      </c>
      <c r="AI35" s="58" t="str">
        <f t="shared" si="129"/>
        <v/>
      </c>
      <c r="AJ35" s="58" t="str">
        <f t="shared" si="130"/>
        <v/>
      </c>
      <c r="AK35" s="58" t="str">
        <f t="shared" si="131"/>
        <v/>
      </c>
      <c r="AL35" s="58" t="str">
        <f t="shared" si="132"/>
        <v/>
      </c>
      <c r="AM35" s="58" t="str">
        <f t="shared" si="133"/>
        <v/>
      </c>
      <c r="AN35" s="58" t="str">
        <f t="shared" si="134"/>
        <v/>
      </c>
      <c r="AO35" s="58" t="str">
        <f t="shared" si="135"/>
        <v/>
      </c>
      <c r="AP35" s="58" t="str">
        <f t="shared" si="136"/>
        <v/>
      </c>
      <c r="AQ35" s="58" t="str">
        <f t="shared" si="137"/>
        <v/>
      </c>
      <c r="AR35" s="58" t="str">
        <f t="shared" si="138"/>
        <v/>
      </c>
      <c r="AS35" s="58" t="str">
        <f t="shared" si="139"/>
        <v/>
      </c>
      <c r="AT35" s="58" t="str">
        <f t="shared" si="140"/>
        <v/>
      </c>
      <c r="AU35" s="58" t="str">
        <f t="shared" si="141"/>
        <v/>
      </c>
      <c r="AV35" s="58" t="str">
        <f t="shared" si="142"/>
        <v/>
      </c>
      <c r="AW35" s="58" t="str">
        <f t="shared" si="143"/>
        <v/>
      </c>
      <c r="AX35" s="58" t="str">
        <f t="shared" si="144"/>
        <v/>
      </c>
      <c r="AY35" s="58" t="str">
        <f t="shared" si="145"/>
        <v/>
      </c>
      <c r="AZ35" s="58" t="str">
        <f t="shared" si="146"/>
        <v/>
      </c>
      <c r="BA35" s="58" t="str">
        <f t="shared" si="147"/>
        <v/>
      </c>
      <c r="BB35" s="58" t="str">
        <f t="shared" si="148"/>
        <v/>
      </c>
      <c r="BC35" s="58" t="str">
        <f t="shared" si="149"/>
        <v/>
      </c>
      <c r="BD35" s="58" t="str">
        <f t="shared" si="150"/>
        <v/>
      </c>
      <c r="BE35" s="58" t="str">
        <f t="shared" si="151"/>
        <v/>
      </c>
      <c r="BF35" s="58" t="str">
        <f t="shared" si="152"/>
        <v/>
      </c>
      <c r="BG35" s="58" t="str">
        <f t="shared" si="153"/>
        <v/>
      </c>
      <c r="BH35" s="58" t="str">
        <f t="shared" si="154"/>
        <v/>
      </c>
      <c r="BI35" s="58" t="str">
        <f t="shared" si="155"/>
        <v/>
      </c>
      <c r="BJ35" s="58" t="str">
        <f t="shared" si="156"/>
        <v/>
      </c>
      <c r="BK35" s="58" t="str">
        <f t="shared" si="157"/>
        <v/>
      </c>
      <c r="BL35" s="58" t="str">
        <f t="shared" si="158"/>
        <v/>
      </c>
      <c r="BM35" s="58" t="str">
        <f t="shared" si="159"/>
        <v/>
      </c>
      <c r="BN35" s="58" t="str">
        <f t="shared" si="160"/>
        <v/>
      </c>
      <c r="BO35" s="58" t="str">
        <f t="shared" si="161"/>
        <v/>
      </c>
      <c r="BP35" s="58" t="str">
        <f t="shared" si="162"/>
        <v/>
      </c>
      <c r="BQ35" s="58" t="str">
        <f t="shared" si="163"/>
        <v/>
      </c>
      <c r="BR35" s="58" t="str">
        <f t="shared" si="164"/>
        <v/>
      </c>
      <c r="BS35" s="58" t="str">
        <f t="shared" si="165"/>
        <v/>
      </c>
      <c r="BT35" s="58" t="str">
        <f t="shared" si="166"/>
        <v/>
      </c>
      <c r="BU35" s="58" t="str">
        <f t="shared" si="167"/>
        <v/>
      </c>
      <c r="BV35" s="58" t="str">
        <f t="shared" si="168"/>
        <v/>
      </c>
      <c r="BW35" s="58" t="str">
        <f t="shared" si="169"/>
        <v/>
      </c>
      <c r="BX35" s="58" t="str">
        <f t="shared" si="170"/>
        <v/>
      </c>
      <c r="BY35" s="58" t="str">
        <f t="shared" si="171"/>
        <v/>
      </c>
      <c r="BZ35" s="58" t="str">
        <f t="shared" si="172"/>
        <v/>
      </c>
      <c r="CA35" s="58" t="str">
        <f t="shared" si="173"/>
        <v/>
      </c>
      <c r="CB35" s="58" t="str">
        <f t="shared" si="174"/>
        <v/>
      </c>
      <c r="CC35" s="58" t="str">
        <f t="shared" si="175"/>
        <v/>
      </c>
      <c r="CD35" s="58" t="str">
        <f t="shared" si="176"/>
        <v/>
      </c>
      <c r="CE35" s="58" t="str">
        <f t="shared" si="177"/>
        <v/>
      </c>
      <c r="CF35" s="58" t="str">
        <f t="shared" si="178"/>
        <v/>
      </c>
      <c r="CG35" s="58" t="str">
        <f t="shared" si="179"/>
        <v/>
      </c>
      <c r="CH35" s="58" t="str">
        <f t="shared" si="180"/>
        <v/>
      </c>
      <c r="CI35" s="58" t="str">
        <f t="shared" si="181"/>
        <v/>
      </c>
      <c r="CJ35" s="58" t="str">
        <f t="shared" si="182"/>
        <v/>
      </c>
      <c r="CK35" s="58" t="str">
        <f t="shared" si="183"/>
        <v/>
      </c>
      <c r="CL35" s="58" t="str">
        <f t="shared" si="184"/>
        <v/>
      </c>
      <c r="CM35" s="58" t="str">
        <f t="shared" si="185"/>
        <v/>
      </c>
      <c r="CN35" s="58" t="str">
        <f t="shared" si="186"/>
        <v/>
      </c>
      <c r="CO35" s="58" t="str">
        <f t="shared" si="187"/>
        <v/>
      </c>
      <c r="CP35" s="58" t="str">
        <f t="shared" si="188"/>
        <v/>
      </c>
      <c r="CQ35" s="58" t="str">
        <f t="shared" si="189"/>
        <v/>
      </c>
      <c r="CR35" s="58" t="str">
        <f t="shared" si="190"/>
        <v/>
      </c>
      <c r="CS35" s="58" t="str">
        <f t="shared" si="191"/>
        <v/>
      </c>
      <c r="CT35" s="58" t="str">
        <f t="shared" si="192"/>
        <v/>
      </c>
      <c r="CU35" s="58" t="str">
        <f t="shared" si="193"/>
        <v/>
      </c>
      <c r="CV35" s="58" t="str">
        <f t="shared" si="194"/>
        <v/>
      </c>
      <c r="CW35" s="58" t="str">
        <f t="shared" si="195"/>
        <v/>
      </c>
      <c r="CX35" s="58" t="str">
        <f t="shared" si="196"/>
        <v/>
      </c>
      <c r="CY35" s="58" t="str">
        <f t="shared" si="197"/>
        <v/>
      </c>
      <c r="CZ35" s="58" t="str">
        <f t="shared" si="198"/>
        <v/>
      </c>
      <c r="DA35" s="58" t="str">
        <f t="shared" si="199"/>
        <v/>
      </c>
      <c r="DB35" s="58" t="str">
        <f t="shared" si="200"/>
        <v/>
      </c>
      <c r="DC35" s="58" t="str">
        <f t="shared" si="201"/>
        <v/>
      </c>
      <c r="DD35" s="58" t="str">
        <f t="shared" si="202"/>
        <v/>
      </c>
      <c r="DE35" s="58" t="str">
        <f t="shared" si="203"/>
        <v/>
      </c>
      <c r="DF35" s="58" t="str">
        <f t="shared" si="204"/>
        <v/>
      </c>
      <c r="DG35" s="58" t="str">
        <f t="shared" si="205"/>
        <v/>
      </c>
      <c r="DH35" s="58" t="str">
        <f t="shared" si="206"/>
        <v/>
      </c>
      <c r="DI35" s="58" t="str">
        <f t="shared" si="207"/>
        <v/>
      </c>
      <c r="DJ35" s="58" t="str">
        <f t="shared" si="208"/>
        <v/>
      </c>
      <c r="DK35" s="58" t="str">
        <f t="shared" si="209"/>
        <v/>
      </c>
      <c r="DL35" s="58" t="str">
        <f t="shared" si="210"/>
        <v/>
      </c>
      <c r="DM35" s="58" t="str">
        <f t="shared" si="211"/>
        <v/>
      </c>
      <c r="DN35" s="58" t="str">
        <f t="shared" si="212"/>
        <v/>
      </c>
      <c r="DO35" s="58" t="str">
        <f t="shared" si="213"/>
        <v/>
      </c>
      <c r="DP35" s="58" t="str">
        <f t="shared" si="214"/>
        <v/>
      </c>
      <c r="DQ35" s="58" t="str">
        <f t="shared" si="215"/>
        <v/>
      </c>
      <c r="DR35" s="58" t="str">
        <f t="shared" si="216"/>
        <v/>
      </c>
      <c r="DS35" s="58" t="str">
        <f t="shared" si="217"/>
        <v/>
      </c>
      <c r="DT35" s="58" t="str">
        <f t="shared" si="218"/>
        <v/>
      </c>
      <c r="DU35" s="58" t="str">
        <f t="shared" si="219"/>
        <v/>
      </c>
      <c r="DV35" s="58" t="str">
        <f t="shared" si="220"/>
        <v/>
      </c>
      <c r="DW35" s="58" t="str">
        <f t="shared" si="221"/>
        <v/>
      </c>
      <c r="DX35" s="58" t="str">
        <f t="shared" si="222"/>
        <v/>
      </c>
      <c r="DY35" s="58" t="str">
        <f t="shared" si="223"/>
        <v/>
      </c>
      <c r="DZ35" s="58" t="str">
        <f t="shared" si="224"/>
        <v/>
      </c>
      <c r="EA35" s="58" t="str">
        <f t="shared" si="225"/>
        <v/>
      </c>
      <c r="EB35" s="58" t="str">
        <f t="shared" si="226"/>
        <v/>
      </c>
      <c r="EC35" s="58" t="str">
        <f t="shared" si="227"/>
        <v/>
      </c>
      <c r="ED35" s="58" t="str">
        <f t="shared" si="228"/>
        <v/>
      </c>
      <c r="EE35" s="58" t="str">
        <f t="shared" si="229"/>
        <v/>
      </c>
      <c r="EF35" s="58" t="str">
        <f t="shared" si="230"/>
        <v/>
      </c>
      <c r="EG35" s="58" t="str">
        <f t="shared" si="231"/>
        <v/>
      </c>
      <c r="EH35" s="58" t="str">
        <f t="shared" si="232"/>
        <v/>
      </c>
      <c r="EI35" s="58" t="str">
        <f t="shared" si="233"/>
        <v/>
      </c>
      <c r="EJ35" s="58" t="str">
        <f t="shared" si="234"/>
        <v/>
      </c>
      <c r="EK35" s="58" t="str">
        <f t="shared" si="235"/>
        <v/>
      </c>
      <c r="EL35" s="58" t="str">
        <f t="shared" si="236"/>
        <v/>
      </c>
      <c r="EM35" s="58" t="str">
        <f t="shared" si="237"/>
        <v/>
      </c>
      <c r="EN35" s="58" t="str">
        <f t="shared" si="238"/>
        <v/>
      </c>
      <c r="EO35" s="58" t="str">
        <f t="shared" si="239"/>
        <v/>
      </c>
      <c r="EP35" s="58" t="str">
        <f t="shared" si="240"/>
        <v/>
      </c>
      <c r="EQ35" s="58" t="str">
        <f t="shared" si="241"/>
        <v/>
      </c>
      <c r="ER35" s="58" t="str">
        <f t="shared" si="242"/>
        <v/>
      </c>
      <c r="ES35" s="58" t="str">
        <f t="shared" si="243"/>
        <v/>
      </c>
      <c r="ET35" s="58" t="str">
        <f t="shared" si="244"/>
        <v/>
      </c>
      <c r="EU35" s="58" t="str">
        <f t="shared" si="245"/>
        <v/>
      </c>
      <c r="EV35" s="58" t="str">
        <f t="shared" si="246"/>
        <v/>
      </c>
      <c r="EW35" s="58" t="str">
        <f t="shared" si="247"/>
        <v/>
      </c>
      <c r="EX35" s="58" t="str">
        <f t="shared" si="248"/>
        <v/>
      </c>
      <c r="EY35" s="58" t="str">
        <f t="shared" si="249"/>
        <v/>
      </c>
      <c r="EZ35" s="58" t="str">
        <f t="shared" si="250"/>
        <v/>
      </c>
      <c r="FA35" s="58" t="str">
        <f t="shared" si="251"/>
        <v/>
      </c>
      <c r="FB35" s="58" t="str">
        <f t="shared" si="252"/>
        <v/>
      </c>
      <c r="FC35" s="58" t="str">
        <f t="shared" si="253"/>
        <v/>
      </c>
      <c r="FD35" s="58" t="str">
        <f t="shared" si="254"/>
        <v/>
      </c>
      <c r="FE35" s="58" t="str">
        <f t="shared" si="255"/>
        <v/>
      </c>
      <c r="FF35" s="58" t="str">
        <f t="shared" si="256"/>
        <v/>
      </c>
      <c r="FG35" s="58" t="str">
        <f t="shared" si="257"/>
        <v/>
      </c>
      <c r="FH35" s="58" t="str">
        <f t="shared" si="258"/>
        <v/>
      </c>
      <c r="FI35" s="58" t="str">
        <f t="shared" si="259"/>
        <v/>
      </c>
      <c r="FJ35" s="58" t="str">
        <f t="shared" si="260"/>
        <v/>
      </c>
      <c r="FK35" s="58" t="str">
        <f t="shared" si="261"/>
        <v/>
      </c>
      <c r="FL35" s="58" t="str">
        <f t="shared" si="262"/>
        <v/>
      </c>
      <c r="FM35" s="58" t="str">
        <f t="shared" si="263"/>
        <v/>
      </c>
      <c r="FN35" s="58" t="str">
        <f t="shared" si="264"/>
        <v/>
      </c>
      <c r="FO35" s="58" t="str">
        <f t="shared" si="265"/>
        <v/>
      </c>
      <c r="FP35" s="58" t="str">
        <f t="shared" si="266"/>
        <v/>
      </c>
      <c r="FQ35" s="58" t="str">
        <f t="shared" si="267"/>
        <v/>
      </c>
      <c r="FR35" s="58" t="str">
        <f t="shared" si="268"/>
        <v/>
      </c>
      <c r="FS35" s="58" t="str">
        <f t="shared" si="269"/>
        <v/>
      </c>
      <c r="FT35" s="58" t="str">
        <f t="shared" si="270"/>
        <v/>
      </c>
      <c r="FU35" s="58" t="str">
        <f t="shared" si="271"/>
        <v/>
      </c>
      <c r="FV35" s="58" t="str">
        <f t="shared" si="272"/>
        <v/>
      </c>
      <c r="FW35" s="58" t="str">
        <f t="shared" si="273"/>
        <v/>
      </c>
      <c r="FX35" s="58" t="str">
        <f t="shared" si="274"/>
        <v/>
      </c>
      <c r="FY35" s="58" t="str">
        <f t="shared" si="275"/>
        <v/>
      </c>
      <c r="FZ35" s="58" t="str">
        <f t="shared" si="276"/>
        <v/>
      </c>
      <c r="GA35" s="58" t="str">
        <f t="shared" si="277"/>
        <v/>
      </c>
      <c r="GB35" s="58" t="str">
        <f t="shared" si="278"/>
        <v/>
      </c>
      <c r="GC35" s="58" t="str">
        <f t="shared" si="279"/>
        <v/>
      </c>
      <c r="GD35" s="58" t="str">
        <f t="shared" si="280"/>
        <v/>
      </c>
      <c r="GE35" s="58" t="str">
        <f t="shared" si="281"/>
        <v/>
      </c>
      <c r="GF35" s="58" t="str">
        <f t="shared" si="282"/>
        <v/>
      </c>
      <c r="GG35" s="58" t="str">
        <f t="shared" si="283"/>
        <v/>
      </c>
      <c r="GH35" s="58" t="str">
        <f t="shared" si="284"/>
        <v/>
      </c>
      <c r="GI35" s="58" t="str">
        <f t="shared" si="285"/>
        <v/>
      </c>
      <c r="GJ35" s="58" t="str">
        <f t="shared" si="286"/>
        <v/>
      </c>
      <c r="GK35" s="58" t="str">
        <f t="shared" si="287"/>
        <v/>
      </c>
      <c r="GL35" s="58" t="str">
        <f t="shared" si="288"/>
        <v/>
      </c>
      <c r="GM35" s="58" t="str">
        <f t="shared" si="289"/>
        <v/>
      </c>
      <c r="GN35" s="58" t="str">
        <f t="shared" si="290"/>
        <v/>
      </c>
      <c r="GO35" s="58" t="str">
        <f t="shared" si="291"/>
        <v/>
      </c>
      <c r="GP35" s="58" t="str">
        <f t="shared" si="292"/>
        <v/>
      </c>
      <c r="GQ35" s="58" t="str">
        <f t="shared" si="293"/>
        <v/>
      </c>
      <c r="GR35" s="58" t="str">
        <f t="shared" si="294"/>
        <v/>
      </c>
      <c r="GS35" s="58" t="str">
        <f t="shared" si="295"/>
        <v/>
      </c>
      <c r="GT35" s="58" t="str">
        <f t="shared" si="296"/>
        <v/>
      </c>
      <c r="GU35" s="58" t="str">
        <f t="shared" si="297"/>
        <v/>
      </c>
      <c r="GV35" s="58" t="str">
        <f t="shared" si="298"/>
        <v/>
      </c>
      <c r="GW35" s="58" t="str">
        <f t="shared" si="299"/>
        <v/>
      </c>
      <c r="GX35" s="58" t="str">
        <f t="shared" si="300"/>
        <v/>
      </c>
      <c r="GY35" s="58" t="str">
        <f t="shared" si="301"/>
        <v/>
      </c>
      <c r="GZ35" s="58" t="str">
        <f t="shared" si="302"/>
        <v/>
      </c>
      <c r="HA35" s="58" t="str">
        <f t="shared" si="303"/>
        <v/>
      </c>
      <c r="HB35" s="58" t="str">
        <f t="shared" si="304"/>
        <v/>
      </c>
      <c r="HC35" s="58" t="str">
        <f t="shared" si="305"/>
        <v/>
      </c>
      <c r="HD35" s="58" t="str">
        <f t="shared" si="306"/>
        <v/>
      </c>
      <c r="HE35" s="58" t="str">
        <f t="shared" si="307"/>
        <v/>
      </c>
      <c r="HF35" s="58" t="str">
        <f t="shared" si="308"/>
        <v/>
      </c>
      <c r="HG35" s="58" t="str">
        <f t="shared" si="309"/>
        <v/>
      </c>
      <c r="HH35" s="58" t="str">
        <f t="shared" si="310"/>
        <v/>
      </c>
      <c r="HI35" s="58" t="str">
        <f t="shared" si="311"/>
        <v/>
      </c>
      <c r="HJ35" s="58" t="str">
        <f t="shared" si="312"/>
        <v/>
      </c>
      <c r="HK35" s="58" t="str">
        <f t="shared" si="313"/>
        <v/>
      </c>
      <c r="HL35" s="58" t="str">
        <f t="shared" si="314"/>
        <v/>
      </c>
      <c r="HM35" s="58" t="str">
        <f t="shared" si="315"/>
        <v/>
      </c>
      <c r="HN35" s="58" t="str">
        <f t="shared" si="316"/>
        <v/>
      </c>
      <c r="HO35" s="58" t="str">
        <f t="shared" si="317"/>
        <v/>
      </c>
      <c r="HP35" s="58" t="str">
        <f t="shared" si="318"/>
        <v/>
      </c>
      <c r="HQ35" s="58" t="str">
        <f t="shared" si="319"/>
        <v/>
      </c>
      <c r="HR35" s="58" t="str">
        <f t="shared" si="320"/>
        <v/>
      </c>
      <c r="HS35" s="58" t="str">
        <f t="shared" si="321"/>
        <v/>
      </c>
      <c r="HT35" s="58" t="str">
        <f t="shared" si="322"/>
        <v/>
      </c>
      <c r="HU35" s="58" t="str">
        <f t="shared" si="323"/>
        <v/>
      </c>
      <c r="HV35" s="58" t="str">
        <f t="shared" si="324"/>
        <v/>
      </c>
      <c r="HW35" s="58" t="str">
        <f t="shared" si="325"/>
        <v/>
      </c>
      <c r="HX35" s="58" t="str">
        <f t="shared" si="326"/>
        <v/>
      </c>
      <c r="HY35" s="58" t="str">
        <f t="shared" si="327"/>
        <v/>
      </c>
      <c r="HZ35" s="58" t="str">
        <f t="shared" si="328"/>
        <v/>
      </c>
      <c r="IA35" s="58" t="str">
        <f t="shared" si="329"/>
        <v/>
      </c>
      <c r="IB35" s="58" t="str">
        <f t="shared" si="330"/>
        <v/>
      </c>
      <c r="IC35" s="58" t="str">
        <f t="shared" si="331"/>
        <v/>
      </c>
      <c r="ID35" s="58" t="str">
        <f t="shared" si="332"/>
        <v/>
      </c>
      <c r="IE35" s="58" t="str">
        <f t="shared" si="333"/>
        <v/>
      </c>
      <c r="IF35" s="58" t="str">
        <f t="shared" si="334"/>
        <v/>
      </c>
      <c r="IG35" s="58" t="str">
        <f t="shared" si="335"/>
        <v/>
      </c>
      <c r="IH35" s="58" t="str">
        <f t="shared" si="336"/>
        <v/>
      </c>
      <c r="II35" s="58" t="str">
        <f t="shared" si="337"/>
        <v/>
      </c>
      <c r="IJ35" s="58" t="str">
        <f t="shared" si="338"/>
        <v/>
      </c>
      <c r="IK35" s="58" t="str">
        <f t="shared" si="339"/>
        <v/>
      </c>
      <c r="IL35" s="58" t="str">
        <f t="shared" si="340"/>
        <v/>
      </c>
      <c r="IM35" s="58" t="str">
        <f t="shared" si="341"/>
        <v/>
      </c>
      <c r="IN35" s="58" t="str">
        <f t="shared" si="342"/>
        <v/>
      </c>
      <c r="IO35" s="58" t="str">
        <f t="shared" si="343"/>
        <v/>
      </c>
      <c r="IP35" s="58" t="str">
        <f t="shared" si="344"/>
        <v/>
      </c>
      <c r="IQ35" s="58" t="str">
        <f t="shared" si="345"/>
        <v/>
      </c>
      <c r="IR35" s="58" t="str">
        <f t="shared" si="346"/>
        <v/>
      </c>
      <c r="IS35" s="58" t="str">
        <f t="shared" si="347"/>
        <v/>
      </c>
      <c r="IT35" s="58" t="str">
        <f t="shared" si="348"/>
        <v/>
      </c>
      <c r="IU35" s="58" t="str">
        <f t="shared" si="349"/>
        <v/>
      </c>
      <c r="IV35" s="58" t="str">
        <f t="shared" si="350"/>
        <v/>
      </c>
      <c r="IW35" s="58" t="str">
        <f t="shared" si="351"/>
        <v/>
      </c>
      <c r="IX35" s="58" t="str">
        <f t="shared" si="352"/>
        <v/>
      </c>
      <c r="IY35" s="58" t="str">
        <f t="shared" si="353"/>
        <v/>
      </c>
      <c r="IZ35" s="58" t="str">
        <f t="shared" si="354"/>
        <v/>
      </c>
      <c r="JA35" s="58" t="str">
        <f t="shared" si="355"/>
        <v/>
      </c>
      <c r="JB35" s="58" t="str">
        <f t="shared" si="356"/>
        <v/>
      </c>
      <c r="JC35" s="58" t="str">
        <f t="shared" si="357"/>
        <v/>
      </c>
      <c r="JD35" s="58" t="str">
        <f t="shared" si="358"/>
        <v/>
      </c>
      <c r="JE35" s="58" t="str">
        <f t="shared" si="359"/>
        <v/>
      </c>
      <c r="JF35" s="58" t="str">
        <f t="shared" si="360"/>
        <v/>
      </c>
      <c r="JG35" s="58" t="str">
        <f t="shared" si="361"/>
        <v/>
      </c>
      <c r="JH35" s="58" t="str">
        <f t="shared" si="362"/>
        <v/>
      </c>
      <c r="JI35" s="58" t="str">
        <f t="shared" si="363"/>
        <v/>
      </c>
      <c r="JJ35" s="58" t="str">
        <f t="shared" si="364"/>
        <v/>
      </c>
      <c r="JK35" s="58" t="str">
        <f t="shared" si="365"/>
        <v/>
      </c>
      <c r="JL35" s="58" t="str">
        <f t="shared" si="366"/>
        <v/>
      </c>
      <c r="JM35" s="58" t="str">
        <f t="shared" si="367"/>
        <v/>
      </c>
      <c r="JN35" s="58" t="str">
        <f t="shared" si="368"/>
        <v/>
      </c>
      <c r="JO35" s="58" t="str">
        <f t="shared" si="369"/>
        <v/>
      </c>
      <c r="JP35" s="58" t="str">
        <f t="shared" si="370"/>
        <v/>
      </c>
      <c r="JQ35" s="58" t="str">
        <f t="shared" si="371"/>
        <v/>
      </c>
      <c r="JR35" s="58" t="str">
        <f t="shared" si="372"/>
        <v/>
      </c>
      <c r="JS35" s="58" t="str">
        <f t="shared" si="373"/>
        <v/>
      </c>
      <c r="JT35" s="58" t="str">
        <f t="shared" si="374"/>
        <v/>
      </c>
      <c r="JU35" s="58" t="str">
        <f t="shared" si="375"/>
        <v/>
      </c>
      <c r="JV35" s="58" t="str">
        <f t="shared" si="376"/>
        <v/>
      </c>
      <c r="JW35" s="58" t="str">
        <f t="shared" si="377"/>
        <v/>
      </c>
      <c r="JX35" s="58" t="str">
        <f t="shared" si="378"/>
        <v/>
      </c>
      <c r="JY35" s="58" t="str">
        <f t="shared" si="379"/>
        <v/>
      </c>
      <c r="JZ35" s="58" t="str">
        <f t="shared" si="380"/>
        <v/>
      </c>
      <c r="KA35" s="58" t="str">
        <f t="shared" si="381"/>
        <v/>
      </c>
      <c r="KB35" s="58" t="str">
        <f t="shared" si="382"/>
        <v/>
      </c>
      <c r="KC35" s="58" t="str">
        <f t="shared" si="383"/>
        <v/>
      </c>
      <c r="KD35" s="58" t="str">
        <f t="shared" si="384"/>
        <v/>
      </c>
      <c r="KE35" s="58" t="str">
        <f t="shared" si="385"/>
        <v/>
      </c>
      <c r="KF35" s="58" t="str">
        <f t="shared" si="386"/>
        <v/>
      </c>
      <c r="KG35" s="58" t="str">
        <f t="shared" si="387"/>
        <v/>
      </c>
      <c r="KH35" s="58" t="str">
        <f t="shared" si="388"/>
        <v/>
      </c>
      <c r="KI35" s="58" t="str">
        <f t="shared" si="389"/>
        <v/>
      </c>
      <c r="KJ35" s="58" t="str">
        <f t="shared" si="390"/>
        <v/>
      </c>
      <c r="KK35" s="58" t="str">
        <f t="shared" si="391"/>
        <v/>
      </c>
      <c r="KL35" s="58" t="str">
        <f t="shared" si="392"/>
        <v/>
      </c>
      <c r="KM35" s="58" t="str">
        <f t="shared" si="393"/>
        <v/>
      </c>
      <c r="KN35" s="58" t="str">
        <f t="shared" si="394"/>
        <v/>
      </c>
      <c r="KO35" s="58" t="str">
        <f t="shared" si="395"/>
        <v/>
      </c>
      <c r="KP35" s="58" t="str">
        <f t="shared" si="396"/>
        <v/>
      </c>
      <c r="KQ35" s="58" t="str">
        <f t="shared" si="397"/>
        <v/>
      </c>
      <c r="KR35" s="58" t="str">
        <f t="shared" si="398"/>
        <v/>
      </c>
      <c r="KS35" s="58" t="str">
        <f t="shared" si="399"/>
        <v/>
      </c>
      <c r="KT35" s="58" t="str">
        <f t="shared" si="400"/>
        <v/>
      </c>
      <c r="KU35" s="58" t="str">
        <f t="shared" si="401"/>
        <v/>
      </c>
      <c r="KV35" s="58" t="str">
        <f t="shared" si="402"/>
        <v/>
      </c>
      <c r="KW35" s="58" t="str">
        <f t="shared" si="403"/>
        <v/>
      </c>
      <c r="KX35" s="58" t="str">
        <f t="shared" si="404"/>
        <v/>
      </c>
    </row>
    <row r="36" spans="1:310" x14ac:dyDescent="0.55000000000000004">
      <c r="A36" s="3"/>
      <c r="B36" s="3"/>
      <c r="C36" s="3"/>
      <c r="D36" s="3"/>
      <c r="E36" s="3"/>
      <c r="F36" s="3"/>
      <c r="G36" s="46"/>
      <c r="H36" s="47" t="s">
        <v>7</v>
      </c>
      <c r="I36" s="56" t="s">
        <v>58</v>
      </c>
      <c r="K36" s="58" t="str">
        <f t="shared" si="104"/>
        <v/>
      </c>
      <c r="L36" s="58" t="str">
        <f t="shared" si="106"/>
        <v/>
      </c>
      <c r="M36" s="58" t="str">
        <f t="shared" si="107"/>
        <v/>
      </c>
      <c r="N36" s="58" t="str">
        <f t="shared" si="108"/>
        <v/>
      </c>
      <c r="O36" s="58" t="str">
        <f t="shared" si="109"/>
        <v/>
      </c>
      <c r="P36" s="58" t="str">
        <f t="shared" si="110"/>
        <v/>
      </c>
      <c r="Q36" s="58" t="str">
        <f t="shared" si="111"/>
        <v/>
      </c>
      <c r="R36" s="58" t="str">
        <f t="shared" si="112"/>
        <v/>
      </c>
      <c r="S36" s="58" t="str">
        <f t="shared" si="113"/>
        <v/>
      </c>
      <c r="T36" s="58" t="str">
        <f t="shared" si="114"/>
        <v/>
      </c>
      <c r="U36" s="58" t="str">
        <f t="shared" si="115"/>
        <v/>
      </c>
      <c r="V36" s="58" t="str">
        <f t="shared" si="116"/>
        <v/>
      </c>
      <c r="W36" s="58" t="str">
        <f t="shared" si="117"/>
        <v/>
      </c>
      <c r="X36" s="58" t="str">
        <f t="shared" si="118"/>
        <v/>
      </c>
      <c r="Y36" s="58" t="str">
        <f t="shared" si="119"/>
        <v/>
      </c>
      <c r="Z36" s="58" t="str">
        <f t="shared" si="120"/>
        <v/>
      </c>
      <c r="AA36" s="58" t="str">
        <f t="shared" si="121"/>
        <v/>
      </c>
      <c r="AB36" s="58" t="str">
        <f t="shared" si="122"/>
        <v/>
      </c>
      <c r="AC36" s="58" t="str">
        <f t="shared" si="123"/>
        <v/>
      </c>
      <c r="AD36" s="58" t="str">
        <f t="shared" si="124"/>
        <v/>
      </c>
      <c r="AE36" s="58" t="str">
        <f t="shared" si="125"/>
        <v/>
      </c>
      <c r="AF36" s="58" t="str">
        <f t="shared" si="126"/>
        <v/>
      </c>
      <c r="AG36" s="58" t="str">
        <f t="shared" si="127"/>
        <v/>
      </c>
      <c r="AH36" s="58" t="str">
        <f t="shared" si="128"/>
        <v>LLDD$</v>
      </c>
      <c r="AI36" s="58" t="str">
        <f t="shared" si="129"/>
        <v/>
      </c>
      <c r="AJ36" s="58" t="str">
        <f t="shared" si="130"/>
        <v/>
      </c>
      <c r="AK36" s="58" t="str">
        <f t="shared" si="131"/>
        <v/>
      </c>
      <c r="AL36" s="58" t="str">
        <f t="shared" si="132"/>
        <v/>
      </c>
      <c r="AM36" s="58" t="str">
        <f t="shared" si="133"/>
        <v/>
      </c>
      <c r="AN36" s="58" t="str">
        <f t="shared" si="134"/>
        <v/>
      </c>
      <c r="AO36" s="58" t="str">
        <f t="shared" si="135"/>
        <v>LLDD$</v>
      </c>
      <c r="AP36" s="58" t="str">
        <f t="shared" si="136"/>
        <v/>
      </c>
      <c r="AQ36" s="58" t="str">
        <f t="shared" si="137"/>
        <v/>
      </c>
      <c r="AR36" s="58" t="str">
        <f t="shared" si="138"/>
        <v/>
      </c>
      <c r="AS36" s="58" t="str">
        <f t="shared" si="139"/>
        <v/>
      </c>
      <c r="AT36" s="58" t="str">
        <f t="shared" si="140"/>
        <v/>
      </c>
      <c r="AU36" s="58" t="str">
        <f t="shared" si="141"/>
        <v/>
      </c>
      <c r="AV36" s="58" t="str">
        <f t="shared" si="142"/>
        <v/>
      </c>
      <c r="AW36" s="58" t="str">
        <f t="shared" si="143"/>
        <v/>
      </c>
      <c r="AX36" s="58" t="str">
        <f t="shared" si="144"/>
        <v/>
      </c>
      <c r="AY36" s="58" t="str">
        <f t="shared" si="145"/>
        <v/>
      </c>
      <c r="AZ36" s="58" t="str">
        <f t="shared" si="146"/>
        <v/>
      </c>
      <c r="BA36" s="58" t="str">
        <f t="shared" si="147"/>
        <v/>
      </c>
      <c r="BB36" s="58" t="str">
        <f t="shared" si="148"/>
        <v/>
      </c>
      <c r="BC36" s="58" t="str">
        <f t="shared" si="149"/>
        <v/>
      </c>
      <c r="BD36" s="58" t="str">
        <f t="shared" si="150"/>
        <v/>
      </c>
      <c r="BE36" s="58" t="str">
        <f t="shared" si="151"/>
        <v>LLDD$</v>
      </c>
      <c r="BF36" s="58" t="str">
        <f t="shared" si="152"/>
        <v/>
      </c>
      <c r="BG36" s="58" t="str">
        <f t="shared" si="153"/>
        <v>LLDD$</v>
      </c>
      <c r="BH36" s="58" t="str">
        <f t="shared" si="154"/>
        <v/>
      </c>
      <c r="BI36" s="58" t="str">
        <f t="shared" si="155"/>
        <v/>
      </c>
      <c r="BJ36" s="58" t="str">
        <f t="shared" si="156"/>
        <v/>
      </c>
      <c r="BK36" s="58" t="str">
        <f t="shared" si="157"/>
        <v/>
      </c>
      <c r="BL36" s="58" t="str">
        <f t="shared" si="158"/>
        <v/>
      </c>
      <c r="BM36" s="58" t="str">
        <f t="shared" si="159"/>
        <v/>
      </c>
      <c r="BN36" s="58" t="str">
        <f t="shared" si="160"/>
        <v/>
      </c>
      <c r="BO36" s="58" t="str">
        <f t="shared" si="161"/>
        <v/>
      </c>
      <c r="BP36" s="58" t="str">
        <f t="shared" si="162"/>
        <v/>
      </c>
      <c r="BQ36" s="58" t="str">
        <f t="shared" si="163"/>
        <v/>
      </c>
      <c r="BR36" s="58" t="str">
        <f t="shared" si="164"/>
        <v/>
      </c>
      <c r="BS36" s="58" t="str">
        <f t="shared" si="165"/>
        <v/>
      </c>
      <c r="BT36" s="58" t="str">
        <f t="shared" si="166"/>
        <v/>
      </c>
      <c r="BU36" s="58" t="str">
        <f t="shared" si="167"/>
        <v/>
      </c>
      <c r="BV36" s="58" t="str">
        <f t="shared" si="168"/>
        <v/>
      </c>
      <c r="BW36" s="58" t="str">
        <f t="shared" si="169"/>
        <v/>
      </c>
      <c r="BX36" s="58" t="str">
        <f t="shared" si="170"/>
        <v/>
      </c>
      <c r="BY36" s="58" t="str">
        <f t="shared" si="171"/>
        <v/>
      </c>
      <c r="BZ36" s="58" t="str">
        <f t="shared" si="172"/>
        <v/>
      </c>
      <c r="CA36" s="58" t="str">
        <f t="shared" si="173"/>
        <v/>
      </c>
      <c r="CB36" s="58" t="str">
        <f t="shared" si="174"/>
        <v/>
      </c>
      <c r="CC36" s="58" t="str">
        <f t="shared" si="175"/>
        <v/>
      </c>
      <c r="CD36" s="58" t="str">
        <f t="shared" si="176"/>
        <v/>
      </c>
      <c r="CE36" s="58" t="str">
        <f t="shared" si="177"/>
        <v/>
      </c>
      <c r="CF36" s="58" t="str">
        <f t="shared" si="178"/>
        <v/>
      </c>
      <c r="CG36" s="58" t="str">
        <f t="shared" si="179"/>
        <v/>
      </c>
      <c r="CH36" s="58" t="str">
        <f t="shared" si="180"/>
        <v/>
      </c>
      <c r="CI36" s="58" t="str">
        <f t="shared" si="181"/>
        <v/>
      </c>
      <c r="CJ36" s="58" t="str">
        <f t="shared" si="182"/>
        <v/>
      </c>
      <c r="CK36" s="58" t="str">
        <f t="shared" si="183"/>
        <v/>
      </c>
      <c r="CL36" s="58" t="str">
        <f t="shared" si="184"/>
        <v/>
      </c>
      <c r="CM36" s="58" t="str">
        <f t="shared" si="185"/>
        <v/>
      </c>
      <c r="CN36" s="58" t="str">
        <f t="shared" si="186"/>
        <v/>
      </c>
      <c r="CO36" s="58" t="str">
        <f t="shared" si="187"/>
        <v/>
      </c>
      <c r="CP36" s="58" t="str">
        <f t="shared" si="188"/>
        <v/>
      </c>
      <c r="CQ36" s="58" t="str">
        <f t="shared" si="189"/>
        <v/>
      </c>
      <c r="CR36" s="58" t="str">
        <f t="shared" si="190"/>
        <v/>
      </c>
      <c r="CS36" s="58" t="str">
        <f t="shared" si="191"/>
        <v/>
      </c>
      <c r="CT36" s="58" t="str">
        <f t="shared" si="192"/>
        <v/>
      </c>
      <c r="CU36" s="58" t="str">
        <f t="shared" si="193"/>
        <v/>
      </c>
      <c r="CV36" s="58" t="str">
        <f t="shared" si="194"/>
        <v/>
      </c>
      <c r="CW36" s="58" t="str">
        <f t="shared" si="195"/>
        <v/>
      </c>
      <c r="CX36" s="58" t="str">
        <f t="shared" si="196"/>
        <v/>
      </c>
      <c r="CY36" s="58" t="str">
        <f t="shared" si="197"/>
        <v/>
      </c>
      <c r="CZ36" s="58" t="str">
        <f t="shared" si="198"/>
        <v/>
      </c>
      <c r="DA36" s="58" t="str">
        <f t="shared" si="199"/>
        <v/>
      </c>
      <c r="DB36" s="58" t="str">
        <f t="shared" si="200"/>
        <v/>
      </c>
      <c r="DC36" s="58" t="str">
        <f t="shared" si="201"/>
        <v/>
      </c>
      <c r="DD36" s="58" t="str">
        <f t="shared" si="202"/>
        <v/>
      </c>
      <c r="DE36" s="58" t="str">
        <f t="shared" si="203"/>
        <v/>
      </c>
      <c r="DF36" s="58" t="str">
        <f t="shared" si="204"/>
        <v/>
      </c>
      <c r="DG36" s="58" t="str">
        <f t="shared" si="205"/>
        <v/>
      </c>
      <c r="DH36" s="58" t="str">
        <f t="shared" si="206"/>
        <v/>
      </c>
      <c r="DI36" s="58" t="str">
        <f t="shared" si="207"/>
        <v/>
      </c>
      <c r="DJ36" s="58" t="str">
        <f t="shared" si="208"/>
        <v/>
      </c>
      <c r="DK36" s="58" t="str">
        <f t="shared" si="209"/>
        <v/>
      </c>
      <c r="DL36" s="58" t="str">
        <f t="shared" si="210"/>
        <v/>
      </c>
      <c r="DM36" s="58" t="str">
        <f t="shared" si="211"/>
        <v/>
      </c>
      <c r="DN36" s="58" t="str">
        <f t="shared" si="212"/>
        <v/>
      </c>
      <c r="DO36" s="58" t="str">
        <f t="shared" si="213"/>
        <v/>
      </c>
      <c r="DP36" s="58" t="str">
        <f t="shared" si="214"/>
        <v/>
      </c>
      <c r="DQ36" s="58" t="str">
        <f t="shared" si="215"/>
        <v/>
      </c>
      <c r="DR36" s="58" t="str">
        <f t="shared" si="216"/>
        <v/>
      </c>
      <c r="DS36" s="58" t="str">
        <f t="shared" si="217"/>
        <v/>
      </c>
      <c r="DT36" s="58" t="str">
        <f t="shared" si="218"/>
        <v/>
      </c>
      <c r="DU36" s="58" t="str">
        <f t="shared" si="219"/>
        <v/>
      </c>
      <c r="DV36" s="58" t="str">
        <f t="shared" si="220"/>
        <v/>
      </c>
      <c r="DW36" s="58" t="str">
        <f t="shared" si="221"/>
        <v/>
      </c>
      <c r="DX36" s="58" t="str">
        <f t="shared" si="222"/>
        <v/>
      </c>
      <c r="DY36" s="58" t="str">
        <f t="shared" si="223"/>
        <v/>
      </c>
      <c r="DZ36" s="58" t="str">
        <f t="shared" si="224"/>
        <v/>
      </c>
      <c r="EA36" s="58" t="str">
        <f t="shared" si="225"/>
        <v/>
      </c>
      <c r="EB36" s="58" t="str">
        <f t="shared" si="226"/>
        <v/>
      </c>
      <c r="EC36" s="58" t="str">
        <f t="shared" si="227"/>
        <v/>
      </c>
      <c r="ED36" s="58" t="str">
        <f t="shared" si="228"/>
        <v/>
      </c>
      <c r="EE36" s="58" t="str">
        <f t="shared" si="229"/>
        <v/>
      </c>
      <c r="EF36" s="58" t="str">
        <f t="shared" si="230"/>
        <v/>
      </c>
      <c r="EG36" s="58" t="str">
        <f t="shared" si="231"/>
        <v/>
      </c>
      <c r="EH36" s="58" t="str">
        <f t="shared" si="232"/>
        <v/>
      </c>
      <c r="EI36" s="58" t="str">
        <f t="shared" si="233"/>
        <v/>
      </c>
      <c r="EJ36" s="58" t="str">
        <f t="shared" si="234"/>
        <v/>
      </c>
      <c r="EK36" s="58" t="str">
        <f t="shared" si="235"/>
        <v/>
      </c>
      <c r="EL36" s="58" t="str">
        <f t="shared" si="236"/>
        <v/>
      </c>
      <c r="EM36" s="58" t="str">
        <f t="shared" si="237"/>
        <v/>
      </c>
      <c r="EN36" s="58" t="str">
        <f t="shared" si="238"/>
        <v/>
      </c>
      <c r="EO36" s="58" t="str">
        <f t="shared" si="239"/>
        <v/>
      </c>
      <c r="EP36" s="58" t="str">
        <f t="shared" si="240"/>
        <v/>
      </c>
      <c r="EQ36" s="58" t="str">
        <f t="shared" si="241"/>
        <v/>
      </c>
      <c r="ER36" s="58" t="str">
        <f t="shared" si="242"/>
        <v/>
      </c>
      <c r="ES36" s="58" t="str">
        <f t="shared" si="243"/>
        <v/>
      </c>
      <c r="ET36" s="58" t="str">
        <f t="shared" si="244"/>
        <v/>
      </c>
      <c r="EU36" s="58" t="str">
        <f t="shared" si="245"/>
        <v/>
      </c>
      <c r="EV36" s="58" t="str">
        <f t="shared" si="246"/>
        <v/>
      </c>
      <c r="EW36" s="58" t="str">
        <f t="shared" si="247"/>
        <v/>
      </c>
      <c r="EX36" s="58" t="str">
        <f t="shared" si="248"/>
        <v/>
      </c>
      <c r="EY36" s="58" t="str">
        <f t="shared" si="249"/>
        <v/>
      </c>
      <c r="EZ36" s="58" t="str">
        <f t="shared" si="250"/>
        <v/>
      </c>
      <c r="FA36" s="58" t="str">
        <f t="shared" si="251"/>
        <v/>
      </c>
      <c r="FB36" s="58" t="str">
        <f t="shared" si="252"/>
        <v/>
      </c>
      <c r="FC36" s="58" t="str">
        <f t="shared" si="253"/>
        <v/>
      </c>
      <c r="FD36" s="58" t="str">
        <f t="shared" si="254"/>
        <v/>
      </c>
      <c r="FE36" s="58" t="str">
        <f t="shared" si="255"/>
        <v/>
      </c>
      <c r="FF36" s="58" t="str">
        <f t="shared" si="256"/>
        <v/>
      </c>
      <c r="FG36" s="58" t="str">
        <f t="shared" si="257"/>
        <v/>
      </c>
      <c r="FH36" s="58" t="str">
        <f t="shared" si="258"/>
        <v/>
      </c>
      <c r="FI36" s="58" t="str">
        <f t="shared" si="259"/>
        <v/>
      </c>
      <c r="FJ36" s="58" t="str">
        <f t="shared" si="260"/>
        <v/>
      </c>
      <c r="FK36" s="58" t="str">
        <f t="shared" si="261"/>
        <v/>
      </c>
      <c r="FL36" s="58" t="str">
        <f t="shared" si="262"/>
        <v/>
      </c>
      <c r="FM36" s="58" t="str">
        <f t="shared" si="263"/>
        <v/>
      </c>
      <c r="FN36" s="58" t="str">
        <f t="shared" si="264"/>
        <v/>
      </c>
      <c r="FO36" s="58" t="str">
        <f t="shared" si="265"/>
        <v/>
      </c>
      <c r="FP36" s="58" t="str">
        <f t="shared" si="266"/>
        <v/>
      </c>
      <c r="FQ36" s="58" t="str">
        <f t="shared" si="267"/>
        <v/>
      </c>
      <c r="FR36" s="58" t="str">
        <f t="shared" si="268"/>
        <v/>
      </c>
      <c r="FS36" s="58" t="str">
        <f t="shared" si="269"/>
        <v/>
      </c>
      <c r="FT36" s="58" t="str">
        <f t="shared" si="270"/>
        <v/>
      </c>
      <c r="FU36" s="58" t="str">
        <f t="shared" si="271"/>
        <v/>
      </c>
      <c r="FV36" s="58" t="str">
        <f t="shared" si="272"/>
        <v/>
      </c>
      <c r="FW36" s="58" t="str">
        <f t="shared" si="273"/>
        <v/>
      </c>
      <c r="FX36" s="58" t="str">
        <f t="shared" si="274"/>
        <v/>
      </c>
      <c r="FY36" s="58" t="str">
        <f t="shared" si="275"/>
        <v/>
      </c>
      <c r="FZ36" s="58" t="str">
        <f t="shared" si="276"/>
        <v/>
      </c>
      <c r="GA36" s="58" t="str">
        <f t="shared" si="277"/>
        <v/>
      </c>
      <c r="GB36" s="58" t="str">
        <f t="shared" si="278"/>
        <v/>
      </c>
      <c r="GC36" s="58" t="str">
        <f t="shared" si="279"/>
        <v/>
      </c>
      <c r="GD36" s="58" t="str">
        <f t="shared" si="280"/>
        <v/>
      </c>
      <c r="GE36" s="58" t="str">
        <f t="shared" si="281"/>
        <v/>
      </c>
      <c r="GF36" s="58" t="str">
        <f t="shared" si="282"/>
        <v/>
      </c>
      <c r="GG36" s="58" t="str">
        <f t="shared" si="283"/>
        <v/>
      </c>
      <c r="GH36" s="58" t="str">
        <f t="shared" si="284"/>
        <v/>
      </c>
      <c r="GI36" s="58" t="str">
        <f t="shared" si="285"/>
        <v/>
      </c>
      <c r="GJ36" s="58" t="str">
        <f t="shared" si="286"/>
        <v/>
      </c>
      <c r="GK36" s="58" t="str">
        <f t="shared" si="287"/>
        <v/>
      </c>
      <c r="GL36" s="58" t="str">
        <f t="shared" si="288"/>
        <v/>
      </c>
      <c r="GM36" s="58" t="str">
        <f t="shared" si="289"/>
        <v/>
      </c>
      <c r="GN36" s="58" t="str">
        <f t="shared" si="290"/>
        <v/>
      </c>
      <c r="GO36" s="58" t="str">
        <f t="shared" si="291"/>
        <v/>
      </c>
      <c r="GP36" s="58" t="str">
        <f t="shared" si="292"/>
        <v/>
      </c>
      <c r="GQ36" s="58" t="str">
        <f t="shared" si="293"/>
        <v/>
      </c>
      <c r="GR36" s="58" t="str">
        <f t="shared" si="294"/>
        <v/>
      </c>
      <c r="GS36" s="58" t="str">
        <f t="shared" si="295"/>
        <v/>
      </c>
      <c r="GT36" s="58" t="str">
        <f t="shared" si="296"/>
        <v/>
      </c>
      <c r="GU36" s="58" t="str">
        <f t="shared" si="297"/>
        <v/>
      </c>
      <c r="GV36" s="58" t="str">
        <f t="shared" si="298"/>
        <v/>
      </c>
      <c r="GW36" s="58" t="str">
        <f t="shared" si="299"/>
        <v/>
      </c>
      <c r="GX36" s="58" t="str">
        <f t="shared" si="300"/>
        <v/>
      </c>
      <c r="GY36" s="58" t="str">
        <f t="shared" si="301"/>
        <v/>
      </c>
      <c r="GZ36" s="58" t="str">
        <f t="shared" si="302"/>
        <v/>
      </c>
      <c r="HA36" s="58" t="str">
        <f t="shared" si="303"/>
        <v/>
      </c>
      <c r="HB36" s="58" t="str">
        <f t="shared" si="304"/>
        <v/>
      </c>
      <c r="HC36" s="58" t="str">
        <f t="shared" si="305"/>
        <v/>
      </c>
      <c r="HD36" s="58" t="str">
        <f t="shared" si="306"/>
        <v/>
      </c>
      <c r="HE36" s="58" t="str">
        <f t="shared" si="307"/>
        <v/>
      </c>
      <c r="HF36" s="58" t="str">
        <f t="shared" si="308"/>
        <v/>
      </c>
      <c r="HG36" s="58" t="str">
        <f t="shared" si="309"/>
        <v/>
      </c>
      <c r="HH36" s="58" t="str">
        <f t="shared" si="310"/>
        <v/>
      </c>
      <c r="HI36" s="58" t="str">
        <f t="shared" si="311"/>
        <v/>
      </c>
      <c r="HJ36" s="58" t="str">
        <f t="shared" si="312"/>
        <v/>
      </c>
      <c r="HK36" s="58" t="str">
        <f t="shared" si="313"/>
        <v/>
      </c>
      <c r="HL36" s="58" t="str">
        <f t="shared" si="314"/>
        <v/>
      </c>
      <c r="HM36" s="58" t="str">
        <f t="shared" si="315"/>
        <v/>
      </c>
      <c r="HN36" s="58" t="str">
        <f t="shared" si="316"/>
        <v/>
      </c>
      <c r="HO36" s="58" t="str">
        <f t="shared" si="317"/>
        <v/>
      </c>
      <c r="HP36" s="58" t="str">
        <f t="shared" si="318"/>
        <v/>
      </c>
      <c r="HQ36" s="58" t="str">
        <f t="shared" si="319"/>
        <v/>
      </c>
      <c r="HR36" s="58" t="str">
        <f t="shared" si="320"/>
        <v/>
      </c>
      <c r="HS36" s="58" t="str">
        <f t="shared" si="321"/>
        <v/>
      </c>
      <c r="HT36" s="58" t="str">
        <f t="shared" si="322"/>
        <v/>
      </c>
      <c r="HU36" s="58" t="str">
        <f t="shared" si="323"/>
        <v/>
      </c>
      <c r="HV36" s="58" t="str">
        <f t="shared" si="324"/>
        <v/>
      </c>
      <c r="HW36" s="58" t="str">
        <f t="shared" si="325"/>
        <v/>
      </c>
      <c r="HX36" s="58" t="str">
        <f t="shared" si="326"/>
        <v/>
      </c>
      <c r="HY36" s="58" t="str">
        <f t="shared" si="327"/>
        <v/>
      </c>
      <c r="HZ36" s="58" t="str">
        <f t="shared" si="328"/>
        <v/>
      </c>
      <c r="IA36" s="58" t="str">
        <f t="shared" si="329"/>
        <v/>
      </c>
      <c r="IB36" s="58" t="str">
        <f t="shared" si="330"/>
        <v/>
      </c>
      <c r="IC36" s="58" t="str">
        <f t="shared" si="331"/>
        <v/>
      </c>
      <c r="ID36" s="58" t="str">
        <f t="shared" si="332"/>
        <v/>
      </c>
      <c r="IE36" s="58" t="str">
        <f t="shared" si="333"/>
        <v/>
      </c>
      <c r="IF36" s="58" t="str">
        <f t="shared" si="334"/>
        <v/>
      </c>
      <c r="IG36" s="58" t="str">
        <f t="shared" si="335"/>
        <v/>
      </c>
      <c r="IH36" s="58" t="str">
        <f t="shared" si="336"/>
        <v/>
      </c>
      <c r="II36" s="58" t="str">
        <f t="shared" si="337"/>
        <v/>
      </c>
      <c r="IJ36" s="58" t="str">
        <f t="shared" si="338"/>
        <v/>
      </c>
      <c r="IK36" s="58" t="str">
        <f t="shared" si="339"/>
        <v/>
      </c>
      <c r="IL36" s="58" t="str">
        <f t="shared" si="340"/>
        <v/>
      </c>
      <c r="IM36" s="58" t="str">
        <f t="shared" si="341"/>
        <v/>
      </c>
      <c r="IN36" s="58" t="str">
        <f t="shared" si="342"/>
        <v/>
      </c>
      <c r="IO36" s="58" t="str">
        <f t="shared" si="343"/>
        <v/>
      </c>
      <c r="IP36" s="58" t="str">
        <f t="shared" si="344"/>
        <v/>
      </c>
      <c r="IQ36" s="58" t="str">
        <f t="shared" si="345"/>
        <v/>
      </c>
      <c r="IR36" s="58" t="str">
        <f t="shared" si="346"/>
        <v/>
      </c>
      <c r="IS36" s="58" t="str">
        <f t="shared" si="347"/>
        <v/>
      </c>
      <c r="IT36" s="58" t="str">
        <f t="shared" si="348"/>
        <v/>
      </c>
      <c r="IU36" s="58" t="str">
        <f t="shared" si="349"/>
        <v/>
      </c>
      <c r="IV36" s="58" t="str">
        <f t="shared" si="350"/>
        <v/>
      </c>
      <c r="IW36" s="58" t="str">
        <f t="shared" si="351"/>
        <v/>
      </c>
      <c r="IX36" s="58" t="str">
        <f t="shared" si="352"/>
        <v/>
      </c>
      <c r="IY36" s="58" t="str">
        <f t="shared" si="353"/>
        <v/>
      </c>
      <c r="IZ36" s="58" t="str">
        <f t="shared" si="354"/>
        <v/>
      </c>
      <c r="JA36" s="58" t="str">
        <f t="shared" si="355"/>
        <v/>
      </c>
      <c r="JB36" s="58" t="str">
        <f t="shared" si="356"/>
        <v/>
      </c>
      <c r="JC36" s="58" t="str">
        <f t="shared" si="357"/>
        <v/>
      </c>
      <c r="JD36" s="58" t="str">
        <f t="shared" si="358"/>
        <v/>
      </c>
      <c r="JE36" s="58" t="str">
        <f t="shared" si="359"/>
        <v/>
      </c>
      <c r="JF36" s="58" t="str">
        <f t="shared" si="360"/>
        <v/>
      </c>
      <c r="JG36" s="58" t="str">
        <f t="shared" si="361"/>
        <v/>
      </c>
      <c r="JH36" s="58" t="str">
        <f t="shared" si="362"/>
        <v/>
      </c>
      <c r="JI36" s="58" t="str">
        <f t="shared" si="363"/>
        <v/>
      </c>
      <c r="JJ36" s="58" t="str">
        <f t="shared" si="364"/>
        <v/>
      </c>
      <c r="JK36" s="58" t="str">
        <f t="shared" si="365"/>
        <v/>
      </c>
      <c r="JL36" s="58" t="str">
        <f t="shared" si="366"/>
        <v/>
      </c>
      <c r="JM36" s="58" t="str">
        <f t="shared" si="367"/>
        <v/>
      </c>
      <c r="JN36" s="58" t="str">
        <f t="shared" si="368"/>
        <v/>
      </c>
      <c r="JO36" s="58" t="str">
        <f t="shared" si="369"/>
        <v/>
      </c>
      <c r="JP36" s="58" t="str">
        <f t="shared" si="370"/>
        <v/>
      </c>
      <c r="JQ36" s="58" t="str">
        <f t="shared" si="371"/>
        <v/>
      </c>
      <c r="JR36" s="58" t="str">
        <f t="shared" si="372"/>
        <v/>
      </c>
      <c r="JS36" s="58" t="str">
        <f t="shared" si="373"/>
        <v/>
      </c>
      <c r="JT36" s="58" t="str">
        <f t="shared" si="374"/>
        <v/>
      </c>
      <c r="JU36" s="58" t="str">
        <f t="shared" si="375"/>
        <v/>
      </c>
      <c r="JV36" s="58" t="str">
        <f t="shared" si="376"/>
        <v/>
      </c>
      <c r="JW36" s="58" t="str">
        <f t="shared" si="377"/>
        <v/>
      </c>
      <c r="JX36" s="58" t="str">
        <f t="shared" si="378"/>
        <v/>
      </c>
      <c r="JY36" s="58" t="str">
        <f t="shared" si="379"/>
        <v/>
      </c>
      <c r="JZ36" s="58" t="str">
        <f t="shared" si="380"/>
        <v/>
      </c>
      <c r="KA36" s="58" t="str">
        <f t="shared" si="381"/>
        <v/>
      </c>
      <c r="KB36" s="58" t="str">
        <f t="shared" si="382"/>
        <v/>
      </c>
      <c r="KC36" s="58" t="str">
        <f t="shared" si="383"/>
        <v/>
      </c>
      <c r="KD36" s="58" t="str">
        <f t="shared" si="384"/>
        <v/>
      </c>
      <c r="KE36" s="58" t="str">
        <f t="shared" si="385"/>
        <v/>
      </c>
      <c r="KF36" s="58" t="str">
        <f t="shared" si="386"/>
        <v/>
      </c>
      <c r="KG36" s="58" t="str">
        <f t="shared" si="387"/>
        <v/>
      </c>
      <c r="KH36" s="58" t="str">
        <f t="shared" si="388"/>
        <v/>
      </c>
      <c r="KI36" s="58" t="str">
        <f t="shared" si="389"/>
        <v/>
      </c>
      <c r="KJ36" s="58" t="str">
        <f t="shared" si="390"/>
        <v/>
      </c>
      <c r="KK36" s="58" t="str">
        <f t="shared" si="391"/>
        <v/>
      </c>
      <c r="KL36" s="58" t="str">
        <f t="shared" si="392"/>
        <v/>
      </c>
      <c r="KM36" s="58" t="str">
        <f t="shared" si="393"/>
        <v/>
      </c>
      <c r="KN36" s="58" t="str">
        <f t="shared" si="394"/>
        <v/>
      </c>
      <c r="KO36" s="58" t="str">
        <f t="shared" si="395"/>
        <v/>
      </c>
      <c r="KP36" s="58" t="str">
        <f t="shared" si="396"/>
        <v/>
      </c>
      <c r="KQ36" s="58" t="str">
        <f t="shared" si="397"/>
        <v/>
      </c>
      <c r="KR36" s="58" t="str">
        <f t="shared" si="398"/>
        <v/>
      </c>
      <c r="KS36" s="58" t="str">
        <f t="shared" si="399"/>
        <v/>
      </c>
      <c r="KT36" s="58" t="str">
        <f t="shared" si="400"/>
        <v/>
      </c>
      <c r="KU36" s="58" t="str">
        <f t="shared" si="401"/>
        <v/>
      </c>
      <c r="KV36" s="58" t="str">
        <f t="shared" si="402"/>
        <v/>
      </c>
      <c r="KW36" s="58" t="str">
        <f t="shared" si="403"/>
        <v/>
      </c>
      <c r="KX36" s="58" t="str">
        <f t="shared" si="404"/>
        <v/>
      </c>
    </row>
    <row r="37" spans="1:310" x14ac:dyDescent="0.55000000000000004">
      <c r="G37" s="59"/>
      <c r="H37" s="60">
        <v>1</v>
      </c>
      <c r="I37" s="61" t="s">
        <v>12</v>
      </c>
      <c r="K37" s="58" t="str">
        <f t="shared" si="104"/>
        <v/>
      </c>
      <c r="L37" s="58" t="str">
        <f t="shared" si="106"/>
        <v/>
      </c>
      <c r="M37" s="58" t="str">
        <f t="shared" si="107"/>
        <v/>
      </c>
      <c r="N37" s="58" t="str">
        <f t="shared" si="108"/>
        <v/>
      </c>
      <c r="O37" s="58" t="str">
        <f t="shared" si="109"/>
        <v/>
      </c>
      <c r="P37" s="58" t="str">
        <f t="shared" si="110"/>
        <v/>
      </c>
      <c r="Q37" s="58" t="str">
        <f t="shared" si="111"/>
        <v/>
      </c>
      <c r="R37" s="58" t="str">
        <f t="shared" si="112"/>
        <v/>
      </c>
      <c r="S37" s="58" t="str">
        <f t="shared" si="113"/>
        <v/>
      </c>
      <c r="T37" s="58" t="str">
        <f t="shared" si="114"/>
        <v/>
      </c>
      <c r="U37" s="58" t="str">
        <f t="shared" si="115"/>
        <v/>
      </c>
      <c r="V37" s="58" t="str">
        <f t="shared" si="116"/>
        <v/>
      </c>
      <c r="W37" s="58" t="str">
        <f t="shared" si="117"/>
        <v/>
      </c>
      <c r="X37" s="58" t="str">
        <f t="shared" si="118"/>
        <v/>
      </c>
      <c r="Y37" s="58" t="str">
        <f t="shared" si="119"/>
        <v/>
      </c>
      <c r="Z37" s="58" t="str">
        <f t="shared" si="120"/>
        <v/>
      </c>
      <c r="AA37" s="58" t="str">
        <f t="shared" si="121"/>
        <v/>
      </c>
      <c r="AB37" s="58" t="str">
        <f t="shared" si="122"/>
        <v/>
      </c>
      <c r="AC37" s="58" t="str">
        <f t="shared" si="123"/>
        <v/>
      </c>
      <c r="AD37" s="58" t="str">
        <f t="shared" si="124"/>
        <v/>
      </c>
      <c r="AE37" s="58" t="str">
        <f t="shared" si="125"/>
        <v/>
      </c>
      <c r="AF37" s="58" t="str">
        <f t="shared" si="126"/>
        <v/>
      </c>
      <c r="AG37" s="58" t="str">
        <f t="shared" si="127"/>
        <v/>
      </c>
      <c r="AH37" s="58" t="str">
        <f t="shared" si="128"/>
        <v/>
      </c>
      <c r="AI37" s="58" t="str">
        <f t="shared" si="129"/>
        <v/>
      </c>
      <c r="AJ37" s="58" t="str">
        <f t="shared" si="130"/>
        <v/>
      </c>
      <c r="AK37" s="58" t="str">
        <f t="shared" si="131"/>
        <v/>
      </c>
      <c r="AL37" s="58" t="str">
        <f t="shared" si="132"/>
        <v/>
      </c>
      <c r="AM37" s="58" t="str">
        <f t="shared" si="133"/>
        <v/>
      </c>
      <c r="AN37" s="58" t="str">
        <f t="shared" si="134"/>
        <v/>
      </c>
      <c r="AO37" s="58" t="str">
        <f t="shared" si="135"/>
        <v/>
      </c>
      <c r="AP37" s="58" t="str">
        <f t="shared" si="136"/>
        <v/>
      </c>
      <c r="AQ37" s="58" t="str">
        <f t="shared" si="137"/>
        <v/>
      </c>
      <c r="AR37" s="58" t="str">
        <f t="shared" si="138"/>
        <v/>
      </c>
      <c r="AS37" s="58" t="str">
        <f t="shared" si="139"/>
        <v/>
      </c>
      <c r="AT37" s="58" t="str">
        <f t="shared" si="140"/>
        <v/>
      </c>
      <c r="AU37" s="58" t="str">
        <f t="shared" si="141"/>
        <v/>
      </c>
      <c r="AV37" s="58" t="str">
        <f t="shared" si="142"/>
        <v/>
      </c>
      <c r="AW37" s="58" t="str">
        <f t="shared" si="143"/>
        <v/>
      </c>
      <c r="AX37" s="58" t="str">
        <f t="shared" si="144"/>
        <v/>
      </c>
      <c r="AY37" s="58" t="str">
        <f t="shared" si="145"/>
        <v/>
      </c>
      <c r="AZ37" s="58" t="str">
        <f t="shared" si="146"/>
        <v/>
      </c>
      <c r="BA37" s="58" t="str">
        <f t="shared" si="147"/>
        <v/>
      </c>
      <c r="BB37" s="58" t="str">
        <f t="shared" si="148"/>
        <v/>
      </c>
      <c r="BC37" s="58" t="str">
        <f t="shared" si="149"/>
        <v/>
      </c>
      <c r="BD37" s="58" t="str">
        <f t="shared" si="150"/>
        <v/>
      </c>
      <c r="BE37" s="58" t="str">
        <f t="shared" si="151"/>
        <v/>
      </c>
      <c r="BF37" s="58" t="str">
        <f t="shared" si="152"/>
        <v/>
      </c>
      <c r="BG37" s="58" t="str">
        <f t="shared" si="153"/>
        <v/>
      </c>
      <c r="BH37" s="58" t="str">
        <f t="shared" si="154"/>
        <v/>
      </c>
      <c r="BI37" s="58" t="str">
        <f t="shared" si="155"/>
        <v/>
      </c>
      <c r="BJ37" s="58" t="str">
        <f t="shared" si="156"/>
        <v/>
      </c>
      <c r="BK37" s="58" t="str">
        <f t="shared" si="157"/>
        <v/>
      </c>
      <c r="BL37" s="58" t="str">
        <f t="shared" si="158"/>
        <v/>
      </c>
      <c r="BM37" s="58" t="str">
        <f t="shared" si="159"/>
        <v/>
      </c>
      <c r="BN37" s="58" t="str">
        <f t="shared" si="160"/>
        <v/>
      </c>
      <c r="BO37" s="58" t="str">
        <f t="shared" si="161"/>
        <v/>
      </c>
      <c r="BP37" s="58" t="str">
        <f t="shared" si="162"/>
        <v/>
      </c>
      <c r="BQ37" s="58" t="str">
        <f t="shared" si="163"/>
        <v/>
      </c>
      <c r="BR37" s="58" t="str">
        <f t="shared" si="164"/>
        <v/>
      </c>
      <c r="BS37" s="58" t="str">
        <f t="shared" si="165"/>
        <v/>
      </c>
      <c r="BT37" s="58" t="str">
        <f t="shared" si="166"/>
        <v/>
      </c>
      <c r="BU37" s="58" t="str">
        <f t="shared" si="167"/>
        <v/>
      </c>
      <c r="BV37" s="58" t="str">
        <f t="shared" si="168"/>
        <v/>
      </c>
      <c r="BW37" s="58" t="str">
        <f t="shared" si="169"/>
        <v/>
      </c>
      <c r="BX37" s="58" t="str">
        <f t="shared" si="170"/>
        <v/>
      </c>
      <c r="BY37" s="58" t="str">
        <f t="shared" si="171"/>
        <v/>
      </c>
      <c r="BZ37" s="58" t="str">
        <f t="shared" si="172"/>
        <v/>
      </c>
      <c r="CA37" s="58" t="str">
        <f t="shared" si="173"/>
        <v/>
      </c>
      <c r="CB37" s="58" t="str">
        <f t="shared" si="174"/>
        <v/>
      </c>
      <c r="CC37" s="58" t="str">
        <f t="shared" si="175"/>
        <v/>
      </c>
      <c r="CD37" s="58" t="str">
        <f t="shared" si="176"/>
        <v/>
      </c>
      <c r="CE37" s="58" t="str">
        <f t="shared" si="177"/>
        <v/>
      </c>
      <c r="CF37" s="58" t="str">
        <f t="shared" si="178"/>
        <v/>
      </c>
      <c r="CG37" s="58" t="str">
        <f t="shared" si="179"/>
        <v/>
      </c>
      <c r="CH37" s="58" t="str">
        <f t="shared" si="180"/>
        <v/>
      </c>
      <c r="CI37" s="58" t="str">
        <f t="shared" si="181"/>
        <v/>
      </c>
      <c r="CJ37" s="58" t="str">
        <f t="shared" si="182"/>
        <v/>
      </c>
      <c r="CK37" s="58" t="str">
        <f t="shared" si="183"/>
        <v/>
      </c>
      <c r="CL37" s="58" t="str">
        <f t="shared" si="184"/>
        <v/>
      </c>
      <c r="CM37" s="58" t="str">
        <f t="shared" si="185"/>
        <v/>
      </c>
      <c r="CN37" s="58" t="str">
        <f t="shared" si="186"/>
        <v/>
      </c>
      <c r="CO37" s="58" t="str">
        <f t="shared" si="187"/>
        <v/>
      </c>
      <c r="CP37" s="58" t="str">
        <f t="shared" si="188"/>
        <v/>
      </c>
      <c r="CQ37" s="58" t="str">
        <f t="shared" si="189"/>
        <v/>
      </c>
      <c r="CR37" s="58" t="str">
        <f t="shared" si="190"/>
        <v/>
      </c>
      <c r="CS37" s="58" t="str">
        <f t="shared" si="191"/>
        <v/>
      </c>
      <c r="CT37" s="58" t="str">
        <f t="shared" si="192"/>
        <v/>
      </c>
      <c r="CU37" s="58" t="str">
        <f t="shared" si="193"/>
        <v/>
      </c>
      <c r="CV37" s="58" t="str">
        <f t="shared" si="194"/>
        <v/>
      </c>
      <c r="CW37" s="58" t="str">
        <f t="shared" si="195"/>
        <v/>
      </c>
      <c r="CX37" s="58" t="str">
        <f t="shared" si="196"/>
        <v/>
      </c>
      <c r="CY37" s="58" t="str">
        <f t="shared" si="197"/>
        <v/>
      </c>
      <c r="CZ37" s="58" t="str">
        <f t="shared" si="198"/>
        <v/>
      </c>
      <c r="DA37" s="58" t="str">
        <f t="shared" si="199"/>
        <v/>
      </c>
      <c r="DB37" s="58" t="str">
        <f t="shared" si="200"/>
        <v/>
      </c>
      <c r="DC37" s="58" t="str">
        <f t="shared" si="201"/>
        <v/>
      </c>
      <c r="DD37" s="58" t="str">
        <f t="shared" si="202"/>
        <v/>
      </c>
      <c r="DE37" s="58" t="str">
        <f t="shared" si="203"/>
        <v/>
      </c>
      <c r="DF37" s="58" t="str">
        <f t="shared" si="204"/>
        <v/>
      </c>
      <c r="DG37" s="58" t="str">
        <f t="shared" si="205"/>
        <v/>
      </c>
      <c r="DH37" s="58" t="str">
        <f t="shared" si="206"/>
        <v/>
      </c>
      <c r="DI37" s="58" t="str">
        <f t="shared" si="207"/>
        <v/>
      </c>
      <c r="DJ37" s="58" t="str">
        <f t="shared" si="208"/>
        <v/>
      </c>
      <c r="DK37" s="58" t="str">
        <f t="shared" si="209"/>
        <v/>
      </c>
      <c r="DL37" s="58" t="str">
        <f t="shared" si="210"/>
        <v/>
      </c>
      <c r="DM37" s="58" t="str">
        <f t="shared" si="211"/>
        <v/>
      </c>
      <c r="DN37" s="58" t="str">
        <f t="shared" si="212"/>
        <v/>
      </c>
      <c r="DO37" s="58" t="str">
        <f t="shared" si="213"/>
        <v/>
      </c>
      <c r="DP37" s="58" t="str">
        <f t="shared" si="214"/>
        <v/>
      </c>
      <c r="DQ37" s="58" t="str">
        <f t="shared" si="215"/>
        <v/>
      </c>
      <c r="DR37" s="58" t="str">
        <f t="shared" si="216"/>
        <v/>
      </c>
      <c r="DS37" s="58" t="str">
        <f t="shared" si="217"/>
        <v/>
      </c>
      <c r="DT37" s="58" t="str">
        <f t="shared" si="218"/>
        <v/>
      </c>
      <c r="DU37" s="58" t="str">
        <f t="shared" si="219"/>
        <v/>
      </c>
      <c r="DV37" s="58" t="str">
        <f t="shared" si="220"/>
        <v/>
      </c>
      <c r="DW37" s="58" t="str">
        <f t="shared" si="221"/>
        <v/>
      </c>
      <c r="DX37" s="58" t="str">
        <f t="shared" si="222"/>
        <v/>
      </c>
      <c r="DY37" s="58" t="str">
        <f t="shared" si="223"/>
        <v/>
      </c>
      <c r="DZ37" s="58" t="str">
        <f t="shared" si="224"/>
        <v/>
      </c>
      <c r="EA37" s="58" t="str">
        <f t="shared" si="225"/>
        <v/>
      </c>
      <c r="EB37" s="58" t="str">
        <f t="shared" si="226"/>
        <v/>
      </c>
      <c r="EC37" s="58" t="str">
        <f t="shared" si="227"/>
        <v/>
      </c>
      <c r="ED37" s="58" t="str">
        <f t="shared" si="228"/>
        <v/>
      </c>
      <c r="EE37" s="58" t="str">
        <f t="shared" si="229"/>
        <v/>
      </c>
      <c r="EF37" s="58" t="str">
        <f t="shared" si="230"/>
        <v/>
      </c>
      <c r="EG37" s="58" t="str">
        <f t="shared" si="231"/>
        <v/>
      </c>
      <c r="EH37" s="58" t="str">
        <f t="shared" si="232"/>
        <v/>
      </c>
      <c r="EI37" s="58" t="str">
        <f t="shared" si="233"/>
        <v/>
      </c>
      <c r="EJ37" s="58" t="str">
        <f t="shared" si="234"/>
        <v/>
      </c>
      <c r="EK37" s="58" t="str">
        <f t="shared" si="235"/>
        <v/>
      </c>
      <c r="EL37" s="58" t="str">
        <f t="shared" si="236"/>
        <v/>
      </c>
      <c r="EM37" s="58" t="str">
        <f t="shared" si="237"/>
        <v/>
      </c>
      <c r="EN37" s="58" t="str">
        <f t="shared" si="238"/>
        <v/>
      </c>
      <c r="EO37" s="58" t="str">
        <f t="shared" si="239"/>
        <v/>
      </c>
      <c r="EP37" s="58" t="str">
        <f t="shared" si="240"/>
        <v/>
      </c>
      <c r="EQ37" s="58" t="str">
        <f t="shared" si="241"/>
        <v/>
      </c>
      <c r="ER37" s="58" t="str">
        <f t="shared" si="242"/>
        <v/>
      </c>
      <c r="ES37" s="58" t="str">
        <f t="shared" si="243"/>
        <v/>
      </c>
      <c r="ET37" s="58" t="str">
        <f t="shared" si="244"/>
        <v/>
      </c>
      <c r="EU37" s="58" t="str">
        <f t="shared" si="245"/>
        <v/>
      </c>
      <c r="EV37" s="58" t="str">
        <f t="shared" si="246"/>
        <v/>
      </c>
      <c r="EW37" s="58" t="str">
        <f t="shared" si="247"/>
        <v/>
      </c>
      <c r="EX37" s="58" t="str">
        <f t="shared" si="248"/>
        <v/>
      </c>
      <c r="EY37" s="58" t="str">
        <f t="shared" si="249"/>
        <v/>
      </c>
      <c r="EZ37" s="58" t="str">
        <f t="shared" si="250"/>
        <v/>
      </c>
      <c r="FA37" s="58" t="str">
        <f t="shared" si="251"/>
        <v/>
      </c>
      <c r="FB37" s="58" t="str">
        <f t="shared" si="252"/>
        <v/>
      </c>
      <c r="FC37" s="58" t="str">
        <f t="shared" si="253"/>
        <v/>
      </c>
      <c r="FD37" s="58" t="str">
        <f t="shared" si="254"/>
        <v/>
      </c>
      <c r="FE37" s="58" t="str">
        <f t="shared" si="255"/>
        <v/>
      </c>
      <c r="FF37" s="58" t="str">
        <f t="shared" si="256"/>
        <v/>
      </c>
      <c r="FG37" s="58" t="str">
        <f t="shared" si="257"/>
        <v/>
      </c>
      <c r="FH37" s="58" t="str">
        <f t="shared" si="258"/>
        <v/>
      </c>
      <c r="FI37" s="58" t="str">
        <f t="shared" si="259"/>
        <v/>
      </c>
      <c r="FJ37" s="58" t="str">
        <f t="shared" si="260"/>
        <v/>
      </c>
      <c r="FK37" s="58" t="str">
        <f t="shared" si="261"/>
        <v/>
      </c>
      <c r="FL37" s="58" t="str">
        <f t="shared" si="262"/>
        <v/>
      </c>
      <c r="FM37" s="58" t="str">
        <f t="shared" si="263"/>
        <v/>
      </c>
      <c r="FN37" s="58" t="str">
        <f t="shared" si="264"/>
        <v/>
      </c>
      <c r="FO37" s="58" t="str">
        <f t="shared" si="265"/>
        <v/>
      </c>
      <c r="FP37" s="58" t="str">
        <f t="shared" si="266"/>
        <v/>
      </c>
      <c r="FQ37" s="58" t="str">
        <f t="shared" si="267"/>
        <v/>
      </c>
      <c r="FR37" s="58" t="str">
        <f t="shared" si="268"/>
        <v/>
      </c>
      <c r="FS37" s="58" t="str">
        <f t="shared" si="269"/>
        <v/>
      </c>
      <c r="FT37" s="58" t="str">
        <f t="shared" si="270"/>
        <v/>
      </c>
      <c r="FU37" s="58" t="str">
        <f t="shared" si="271"/>
        <v/>
      </c>
      <c r="FV37" s="58" t="str">
        <f t="shared" si="272"/>
        <v/>
      </c>
      <c r="FW37" s="58" t="str">
        <f t="shared" si="273"/>
        <v/>
      </c>
      <c r="FX37" s="58" t="str">
        <f t="shared" si="274"/>
        <v/>
      </c>
      <c r="FY37" s="58" t="str">
        <f t="shared" si="275"/>
        <v/>
      </c>
      <c r="FZ37" s="58" t="str">
        <f t="shared" si="276"/>
        <v/>
      </c>
      <c r="GA37" s="58" t="str">
        <f t="shared" si="277"/>
        <v/>
      </c>
      <c r="GB37" s="58" t="str">
        <f t="shared" si="278"/>
        <v/>
      </c>
      <c r="GC37" s="58" t="str">
        <f t="shared" si="279"/>
        <v/>
      </c>
      <c r="GD37" s="58" t="str">
        <f t="shared" si="280"/>
        <v/>
      </c>
      <c r="GE37" s="58" t="str">
        <f t="shared" si="281"/>
        <v/>
      </c>
      <c r="GF37" s="58" t="str">
        <f t="shared" si="282"/>
        <v/>
      </c>
      <c r="GG37" s="58" t="str">
        <f t="shared" si="283"/>
        <v/>
      </c>
      <c r="GH37" s="58" t="str">
        <f t="shared" si="284"/>
        <v/>
      </c>
      <c r="GI37" s="58" t="str">
        <f t="shared" si="285"/>
        <v/>
      </c>
      <c r="GJ37" s="58" t="str">
        <f t="shared" si="286"/>
        <v/>
      </c>
      <c r="GK37" s="58" t="str">
        <f t="shared" si="287"/>
        <v/>
      </c>
      <c r="GL37" s="58" t="str">
        <f t="shared" si="288"/>
        <v/>
      </c>
      <c r="GM37" s="58" t="str">
        <f t="shared" si="289"/>
        <v/>
      </c>
      <c r="GN37" s="58" t="str">
        <f t="shared" si="290"/>
        <v/>
      </c>
      <c r="GO37" s="58" t="str">
        <f t="shared" si="291"/>
        <v/>
      </c>
      <c r="GP37" s="58" t="str">
        <f t="shared" si="292"/>
        <v/>
      </c>
      <c r="GQ37" s="58" t="str">
        <f t="shared" si="293"/>
        <v/>
      </c>
      <c r="GR37" s="58" t="str">
        <f t="shared" si="294"/>
        <v/>
      </c>
      <c r="GS37" s="58" t="str">
        <f t="shared" si="295"/>
        <v/>
      </c>
      <c r="GT37" s="58" t="str">
        <f t="shared" si="296"/>
        <v/>
      </c>
      <c r="GU37" s="58" t="str">
        <f t="shared" si="297"/>
        <v/>
      </c>
      <c r="GV37" s="58" t="str">
        <f t="shared" si="298"/>
        <v/>
      </c>
      <c r="GW37" s="58" t="str">
        <f t="shared" si="299"/>
        <v/>
      </c>
      <c r="GX37" s="58" t="str">
        <f t="shared" si="300"/>
        <v/>
      </c>
      <c r="GY37" s="58" t="str">
        <f t="shared" si="301"/>
        <v/>
      </c>
      <c r="GZ37" s="58" t="str">
        <f t="shared" si="302"/>
        <v/>
      </c>
      <c r="HA37" s="58" t="str">
        <f t="shared" si="303"/>
        <v/>
      </c>
      <c r="HB37" s="58" t="str">
        <f t="shared" si="304"/>
        <v/>
      </c>
      <c r="HC37" s="58" t="str">
        <f t="shared" si="305"/>
        <v/>
      </c>
      <c r="HD37" s="58" t="str">
        <f t="shared" si="306"/>
        <v/>
      </c>
      <c r="HE37" s="58" t="str">
        <f t="shared" si="307"/>
        <v/>
      </c>
      <c r="HF37" s="58" t="str">
        <f t="shared" si="308"/>
        <v/>
      </c>
      <c r="HG37" s="58" t="str">
        <f t="shared" si="309"/>
        <v/>
      </c>
      <c r="HH37" s="58" t="str">
        <f t="shared" si="310"/>
        <v/>
      </c>
      <c r="HI37" s="58" t="str">
        <f t="shared" si="311"/>
        <v/>
      </c>
      <c r="HJ37" s="58" t="str">
        <f t="shared" si="312"/>
        <v/>
      </c>
      <c r="HK37" s="58" t="str">
        <f t="shared" si="313"/>
        <v/>
      </c>
      <c r="HL37" s="58" t="str">
        <f t="shared" si="314"/>
        <v/>
      </c>
      <c r="HM37" s="58" t="str">
        <f t="shared" si="315"/>
        <v/>
      </c>
      <c r="HN37" s="58" t="str">
        <f t="shared" si="316"/>
        <v/>
      </c>
      <c r="HO37" s="58" t="str">
        <f t="shared" si="317"/>
        <v/>
      </c>
      <c r="HP37" s="58" t="str">
        <f t="shared" si="318"/>
        <v/>
      </c>
      <c r="HQ37" s="58" t="str">
        <f t="shared" si="319"/>
        <v/>
      </c>
      <c r="HR37" s="58" t="str">
        <f t="shared" si="320"/>
        <v/>
      </c>
      <c r="HS37" s="58" t="str">
        <f t="shared" si="321"/>
        <v/>
      </c>
      <c r="HT37" s="58" t="str">
        <f t="shared" si="322"/>
        <v/>
      </c>
      <c r="HU37" s="58" t="str">
        <f t="shared" si="323"/>
        <v/>
      </c>
      <c r="HV37" s="58" t="str">
        <f t="shared" si="324"/>
        <v/>
      </c>
      <c r="HW37" s="58" t="str">
        <f t="shared" si="325"/>
        <v/>
      </c>
      <c r="HX37" s="58" t="str">
        <f t="shared" si="326"/>
        <v/>
      </c>
      <c r="HY37" s="58" t="str">
        <f t="shared" si="327"/>
        <v/>
      </c>
      <c r="HZ37" s="58" t="str">
        <f t="shared" si="328"/>
        <v/>
      </c>
      <c r="IA37" s="58" t="str">
        <f t="shared" si="329"/>
        <v/>
      </c>
      <c r="IB37" s="58" t="str">
        <f t="shared" si="330"/>
        <v/>
      </c>
      <c r="IC37" s="58" t="str">
        <f t="shared" si="331"/>
        <v/>
      </c>
      <c r="ID37" s="58" t="str">
        <f t="shared" si="332"/>
        <v/>
      </c>
      <c r="IE37" s="58" t="str">
        <f t="shared" si="333"/>
        <v/>
      </c>
      <c r="IF37" s="58" t="str">
        <f t="shared" si="334"/>
        <v/>
      </c>
      <c r="IG37" s="58" t="str">
        <f t="shared" si="335"/>
        <v/>
      </c>
      <c r="IH37" s="58" t="str">
        <f t="shared" si="336"/>
        <v/>
      </c>
      <c r="II37" s="58" t="str">
        <f t="shared" si="337"/>
        <v/>
      </c>
      <c r="IJ37" s="58" t="str">
        <f t="shared" si="338"/>
        <v/>
      </c>
      <c r="IK37" s="58" t="str">
        <f t="shared" si="339"/>
        <v/>
      </c>
      <c r="IL37" s="58" t="str">
        <f t="shared" si="340"/>
        <v/>
      </c>
      <c r="IM37" s="58" t="str">
        <f t="shared" si="341"/>
        <v/>
      </c>
      <c r="IN37" s="58" t="str">
        <f t="shared" si="342"/>
        <v/>
      </c>
      <c r="IO37" s="58" t="str">
        <f t="shared" si="343"/>
        <v/>
      </c>
      <c r="IP37" s="58" t="str">
        <f t="shared" si="344"/>
        <v/>
      </c>
      <c r="IQ37" s="58" t="str">
        <f t="shared" si="345"/>
        <v/>
      </c>
      <c r="IR37" s="58" t="str">
        <f t="shared" si="346"/>
        <v/>
      </c>
      <c r="IS37" s="58" t="str">
        <f t="shared" si="347"/>
        <v/>
      </c>
      <c r="IT37" s="58" t="str">
        <f t="shared" si="348"/>
        <v/>
      </c>
      <c r="IU37" s="58" t="str">
        <f t="shared" si="349"/>
        <v/>
      </c>
      <c r="IV37" s="58" t="str">
        <f t="shared" si="350"/>
        <v/>
      </c>
      <c r="IW37" s="58" t="str">
        <f t="shared" si="351"/>
        <v/>
      </c>
      <c r="IX37" s="58" t="str">
        <f t="shared" si="352"/>
        <v/>
      </c>
      <c r="IY37" s="58" t="str">
        <f t="shared" si="353"/>
        <v/>
      </c>
      <c r="IZ37" s="58" t="str">
        <f t="shared" si="354"/>
        <v/>
      </c>
      <c r="JA37" s="58" t="str">
        <f t="shared" si="355"/>
        <v/>
      </c>
      <c r="JB37" s="58" t="str">
        <f t="shared" si="356"/>
        <v/>
      </c>
      <c r="JC37" s="58" t="str">
        <f t="shared" si="357"/>
        <v/>
      </c>
      <c r="JD37" s="58" t="str">
        <f t="shared" si="358"/>
        <v/>
      </c>
      <c r="JE37" s="58" t="str">
        <f t="shared" si="359"/>
        <v/>
      </c>
      <c r="JF37" s="58" t="str">
        <f t="shared" si="360"/>
        <v/>
      </c>
      <c r="JG37" s="58" t="str">
        <f t="shared" si="361"/>
        <v/>
      </c>
      <c r="JH37" s="58" t="str">
        <f t="shared" si="362"/>
        <v/>
      </c>
      <c r="JI37" s="58" t="str">
        <f t="shared" si="363"/>
        <v/>
      </c>
      <c r="JJ37" s="58" t="str">
        <f t="shared" si="364"/>
        <v/>
      </c>
      <c r="JK37" s="58" t="str">
        <f t="shared" si="365"/>
        <v/>
      </c>
      <c r="JL37" s="58" t="str">
        <f t="shared" si="366"/>
        <v/>
      </c>
      <c r="JM37" s="58" t="str">
        <f t="shared" si="367"/>
        <v/>
      </c>
      <c r="JN37" s="58" t="str">
        <f t="shared" si="368"/>
        <v/>
      </c>
      <c r="JO37" s="58" t="str">
        <f t="shared" si="369"/>
        <v/>
      </c>
      <c r="JP37" s="58" t="str">
        <f t="shared" si="370"/>
        <v/>
      </c>
      <c r="JQ37" s="58" t="str">
        <f t="shared" si="371"/>
        <v/>
      </c>
      <c r="JR37" s="58" t="str">
        <f t="shared" si="372"/>
        <v/>
      </c>
      <c r="JS37" s="58" t="str">
        <f t="shared" si="373"/>
        <v/>
      </c>
      <c r="JT37" s="58" t="str">
        <f t="shared" si="374"/>
        <v/>
      </c>
      <c r="JU37" s="58" t="str">
        <f t="shared" si="375"/>
        <v/>
      </c>
      <c r="JV37" s="58" t="str">
        <f t="shared" si="376"/>
        <v/>
      </c>
      <c r="JW37" s="58" t="str">
        <f t="shared" si="377"/>
        <v/>
      </c>
      <c r="JX37" s="58" t="str">
        <f t="shared" si="378"/>
        <v/>
      </c>
      <c r="JY37" s="58" t="str">
        <f t="shared" si="379"/>
        <v/>
      </c>
      <c r="JZ37" s="58" t="str">
        <f t="shared" si="380"/>
        <v/>
      </c>
      <c r="KA37" s="58" t="str">
        <f t="shared" si="381"/>
        <v/>
      </c>
      <c r="KB37" s="58" t="str">
        <f t="shared" si="382"/>
        <v/>
      </c>
      <c r="KC37" s="58" t="str">
        <f t="shared" si="383"/>
        <v/>
      </c>
      <c r="KD37" s="58" t="str">
        <f t="shared" si="384"/>
        <v/>
      </c>
      <c r="KE37" s="58" t="str">
        <f t="shared" si="385"/>
        <v/>
      </c>
      <c r="KF37" s="58" t="str">
        <f t="shared" si="386"/>
        <v/>
      </c>
      <c r="KG37" s="58" t="str">
        <f t="shared" si="387"/>
        <v/>
      </c>
      <c r="KH37" s="58" t="str">
        <f t="shared" si="388"/>
        <v/>
      </c>
      <c r="KI37" s="58" t="str">
        <f t="shared" si="389"/>
        <v/>
      </c>
      <c r="KJ37" s="58" t="str">
        <f t="shared" si="390"/>
        <v/>
      </c>
      <c r="KK37" s="58" t="str">
        <f t="shared" si="391"/>
        <v/>
      </c>
      <c r="KL37" s="58" t="str">
        <f t="shared" si="392"/>
        <v/>
      </c>
      <c r="KM37" s="58" t="str">
        <f t="shared" si="393"/>
        <v/>
      </c>
      <c r="KN37" s="58" t="str">
        <f t="shared" si="394"/>
        <v/>
      </c>
      <c r="KO37" s="58" t="str">
        <f t="shared" si="395"/>
        <v/>
      </c>
      <c r="KP37" s="58" t="str">
        <f t="shared" si="396"/>
        <v/>
      </c>
      <c r="KQ37" s="58" t="str">
        <f t="shared" si="397"/>
        <v/>
      </c>
      <c r="KR37" s="58" t="str">
        <f t="shared" si="398"/>
        <v/>
      </c>
      <c r="KS37" s="58" t="str">
        <f t="shared" si="399"/>
        <v/>
      </c>
      <c r="KT37" s="58" t="str">
        <f t="shared" si="400"/>
        <v/>
      </c>
      <c r="KU37" s="58" t="str">
        <f t="shared" si="401"/>
        <v/>
      </c>
      <c r="KV37" s="58" t="str">
        <f t="shared" si="402"/>
        <v/>
      </c>
      <c r="KW37" s="58" t="str">
        <f t="shared" si="403"/>
        <v/>
      </c>
      <c r="KX37" s="58" t="str">
        <f t="shared" si="404"/>
        <v/>
      </c>
    </row>
    <row r="38" spans="1:310" x14ac:dyDescent="0.55000000000000004">
      <c r="G38" s="62"/>
      <c r="H38" s="61">
        <v>2</v>
      </c>
      <c r="I38" s="61" t="s">
        <v>13</v>
      </c>
      <c r="K38" s="58" t="str">
        <f t="shared" si="104"/>
        <v/>
      </c>
      <c r="L38" s="58" t="str">
        <f t="shared" si="106"/>
        <v/>
      </c>
      <c r="M38" s="58" t="str">
        <f t="shared" si="107"/>
        <v/>
      </c>
      <c r="N38" s="58" t="str">
        <f t="shared" si="108"/>
        <v/>
      </c>
      <c r="O38" s="58" t="str">
        <f t="shared" si="109"/>
        <v/>
      </c>
      <c r="P38" s="58" t="str">
        <f t="shared" si="110"/>
        <v/>
      </c>
      <c r="Q38" s="58" t="str">
        <f t="shared" si="111"/>
        <v/>
      </c>
      <c r="R38" s="58" t="str">
        <f t="shared" si="112"/>
        <v/>
      </c>
      <c r="S38" s="58" t="str">
        <f t="shared" si="113"/>
        <v/>
      </c>
      <c r="T38" s="58" t="str">
        <f t="shared" si="114"/>
        <v/>
      </c>
      <c r="U38" s="58" t="str">
        <f t="shared" si="115"/>
        <v/>
      </c>
      <c r="V38" s="58" t="str">
        <f t="shared" si="116"/>
        <v/>
      </c>
      <c r="W38" s="58" t="str">
        <f t="shared" si="117"/>
        <v/>
      </c>
      <c r="X38" s="58" t="str">
        <f t="shared" si="118"/>
        <v/>
      </c>
      <c r="Y38" s="58" t="str">
        <f t="shared" si="119"/>
        <v/>
      </c>
      <c r="Z38" s="58" t="str">
        <f t="shared" si="120"/>
        <v/>
      </c>
      <c r="AA38" s="58" t="str">
        <f t="shared" si="121"/>
        <v/>
      </c>
      <c r="AB38" s="58" t="str">
        <f t="shared" si="122"/>
        <v/>
      </c>
      <c r="AC38" s="58" t="str">
        <f t="shared" si="123"/>
        <v/>
      </c>
      <c r="AD38" s="58" t="str">
        <f t="shared" si="124"/>
        <v/>
      </c>
      <c r="AE38" s="58" t="str">
        <f t="shared" si="125"/>
        <v/>
      </c>
      <c r="AF38" s="58" t="str">
        <f t="shared" si="126"/>
        <v/>
      </c>
      <c r="AG38" s="58" t="str">
        <f t="shared" si="127"/>
        <v/>
      </c>
      <c r="AH38" s="58" t="str">
        <f t="shared" si="128"/>
        <v/>
      </c>
      <c r="AI38" s="58" t="str">
        <f t="shared" si="129"/>
        <v/>
      </c>
      <c r="AJ38" s="58" t="str">
        <f t="shared" si="130"/>
        <v/>
      </c>
      <c r="AK38" s="58" t="str">
        <f t="shared" si="131"/>
        <v/>
      </c>
      <c r="AL38" s="58" t="str">
        <f t="shared" si="132"/>
        <v/>
      </c>
      <c r="AM38" s="58" t="str">
        <f t="shared" si="133"/>
        <v/>
      </c>
      <c r="AN38" s="58" t="str">
        <f t="shared" si="134"/>
        <v/>
      </c>
      <c r="AO38" s="58" t="str">
        <f t="shared" si="135"/>
        <v/>
      </c>
      <c r="AP38" s="58" t="str">
        <f t="shared" si="136"/>
        <v/>
      </c>
      <c r="AQ38" s="58" t="str">
        <f t="shared" si="137"/>
        <v/>
      </c>
      <c r="AR38" s="58" t="str">
        <f t="shared" si="138"/>
        <v/>
      </c>
      <c r="AS38" s="58" t="str">
        <f t="shared" si="139"/>
        <v/>
      </c>
      <c r="AT38" s="58" t="str">
        <f t="shared" si="140"/>
        <v/>
      </c>
      <c r="AU38" s="58" t="str">
        <f t="shared" si="141"/>
        <v/>
      </c>
      <c r="AV38" s="58" t="str">
        <f t="shared" si="142"/>
        <v/>
      </c>
      <c r="AW38" s="58" t="str">
        <f t="shared" si="143"/>
        <v/>
      </c>
      <c r="AX38" s="58" t="str">
        <f t="shared" si="144"/>
        <v/>
      </c>
      <c r="AY38" s="58" t="str">
        <f t="shared" si="145"/>
        <v/>
      </c>
      <c r="AZ38" s="58" t="str">
        <f t="shared" si="146"/>
        <v/>
      </c>
      <c r="BA38" s="58" t="str">
        <f t="shared" si="147"/>
        <v/>
      </c>
      <c r="BB38" s="58" t="str">
        <f t="shared" si="148"/>
        <v/>
      </c>
      <c r="BC38" s="58" t="str">
        <f t="shared" si="149"/>
        <v/>
      </c>
      <c r="BD38" s="58" t="str">
        <f t="shared" si="150"/>
        <v/>
      </c>
      <c r="BE38" s="58" t="str">
        <f t="shared" si="151"/>
        <v/>
      </c>
      <c r="BF38" s="58" t="str">
        <f t="shared" si="152"/>
        <v/>
      </c>
      <c r="BG38" s="58" t="str">
        <f t="shared" si="153"/>
        <v/>
      </c>
      <c r="BH38" s="58" t="str">
        <f t="shared" si="154"/>
        <v/>
      </c>
      <c r="BI38" s="58" t="str">
        <f t="shared" si="155"/>
        <v/>
      </c>
      <c r="BJ38" s="58" t="str">
        <f t="shared" si="156"/>
        <v/>
      </c>
      <c r="BK38" s="58" t="str">
        <f t="shared" si="157"/>
        <v/>
      </c>
      <c r="BL38" s="58" t="str">
        <f t="shared" si="158"/>
        <v/>
      </c>
      <c r="BM38" s="58" t="str">
        <f t="shared" si="159"/>
        <v/>
      </c>
      <c r="BN38" s="58" t="str">
        <f t="shared" si="160"/>
        <v/>
      </c>
      <c r="BO38" s="58" t="str">
        <f t="shared" si="161"/>
        <v/>
      </c>
      <c r="BP38" s="58" t="str">
        <f t="shared" si="162"/>
        <v/>
      </c>
      <c r="BQ38" s="58" t="str">
        <f t="shared" si="163"/>
        <v/>
      </c>
      <c r="BR38" s="58" t="str">
        <f t="shared" si="164"/>
        <v/>
      </c>
      <c r="BS38" s="58" t="str">
        <f t="shared" si="165"/>
        <v/>
      </c>
      <c r="BT38" s="58" t="str">
        <f t="shared" si="166"/>
        <v/>
      </c>
      <c r="BU38" s="58" t="str">
        <f t="shared" si="167"/>
        <v/>
      </c>
      <c r="BV38" s="58" t="str">
        <f t="shared" si="168"/>
        <v/>
      </c>
      <c r="BW38" s="58" t="str">
        <f t="shared" si="169"/>
        <v/>
      </c>
      <c r="BX38" s="58" t="str">
        <f t="shared" si="170"/>
        <v/>
      </c>
      <c r="BY38" s="58" t="str">
        <f t="shared" si="171"/>
        <v/>
      </c>
      <c r="BZ38" s="58" t="str">
        <f t="shared" si="172"/>
        <v/>
      </c>
      <c r="CA38" s="58" t="str">
        <f t="shared" si="173"/>
        <v/>
      </c>
      <c r="CB38" s="58" t="str">
        <f t="shared" si="174"/>
        <v/>
      </c>
      <c r="CC38" s="58" t="str">
        <f t="shared" si="175"/>
        <v/>
      </c>
      <c r="CD38" s="58" t="str">
        <f t="shared" si="176"/>
        <v/>
      </c>
      <c r="CE38" s="58" t="str">
        <f t="shared" si="177"/>
        <v/>
      </c>
      <c r="CF38" s="58" t="str">
        <f t="shared" si="178"/>
        <v/>
      </c>
      <c r="CG38" s="58" t="str">
        <f t="shared" si="179"/>
        <v/>
      </c>
      <c r="CH38" s="58" t="str">
        <f t="shared" si="180"/>
        <v/>
      </c>
      <c r="CI38" s="58" t="str">
        <f t="shared" si="181"/>
        <v/>
      </c>
      <c r="CJ38" s="58" t="str">
        <f t="shared" si="182"/>
        <v/>
      </c>
      <c r="CK38" s="58" t="str">
        <f t="shared" si="183"/>
        <v/>
      </c>
      <c r="CL38" s="58" t="str">
        <f t="shared" si="184"/>
        <v/>
      </c>
      <c r="CM38" s="58" t="str">
        <f t="shared" si="185"/>
        <v/>
      </c>
      <c r="CN38" s="58" t="str">
        <f t="shared" si="186"/>
        <v/>
      </c>
      <c r="CO38" s="58" t="str">
        <f t="shared" si="187"/>
        <v/>
      </c>
      <c r="CP38" s="58" t="str">
        <f t="shared" si="188"/>
        <v/>
      </c>
      <c r="CQ38" s="58" t="str">
        <f t="shared" si="189"/>
        <v/>
      </c>
      <c r="CR38" s="58" t="str">
        <f t="shared" si="190"/>
        <v/>
      </c>
      <c r="CS38" s="58" t="str">
        <f t="shared" si="191"/>
        <v/>
      </c>
      <c r="CT38" s="58" t="str">
        <f t="shared" si="192"/>
        <v/>
      </c>
      <c r="CU38" s="58" t="str">
        <f t="shared" si="193"/>
        <v/>
      </c>
      <c r="CV38" s="58" t="str">
        <f t="shared" si="194"/>
        <v/>
      </c>
      <c r="CW38" s="58" t="str">
        <f t="shared" si="195"/>
        <v/>
      </c>
      <c r="CX38" s="58" t="str">
        <f t="shared" si="196"/>
        <v/>
      </c>
      <c r="CY38" s="58" t="str">
        <f t="shared" si="197"/>
        <v/>
      </c>
      <c r="CZ38" s="58" t="str">
        <f t="shared" si="198"/>
        <v/>
      </c>
      <c r="DA38" s="58" t="str">
        <f t="shared" si="199"/>
        <v/>
      </c>
      <c r="DB38" s="58" t="str">
        <f t="shared" si="200"/>
        <v/>
      </c>
      <c r="DC38" s="58" t="str">
        <f t="shared" si="201"/>
        <v/>
      </c>
      <c r="DD38" s="58" t="str">
        <f t="shared" si="202"/>
        <v/>
      </c>
      <c r="DE38" s="58" t="str">
        <f t="shared" si="203"/>
        <v/>
      </c>
      <c r="DF38" s="58" t="str">
        <f t="shared" si="204"/>
        <v/>
      </c>
      <c r="DG38" s="58" t="str">
        <f t="shared" si="205"/>
        <v/>
      </c>
      <c r="DH38" s="58" t="str">
        <f t="shared" si="206"/>
        <v/>
      </c>
      <c r="DI38" s="58" t="str">
        <f t="shared" si="207"/>
        <v/>
      </c>
      <c r="DJ38" s="58" t="str">
        <f t="shared" si="208"/>
        <v/>
      </c>
      <c r="DK38" s="58" t="str">
        <f t="shared" si="209"/>
        <v/>
      </c>
      <c r="DL38" s="58" t="str">
        <f t="shared" si="210"/>
        <v/>
      </c>
      <c r="DM38" s="58" t="str">
        <f t="shared" si="211"/>
        <v/>
      </c>
      <c r="DN38" s="58" t="str">
        <f t="shared" si="212"/>
        <v/>
      </c>
      <c r="DO38" s="58" t="str">
        <f t="shared" si="213"/>
        <v/>
      </c>
      <c r="DP38" s="58" t="str">
        <f t="shared" si="214"/>
        <v/>
      </c>
      <c r="DQ38" s="58" t="str">
        <f t="shared" si="215"/>
        <v/>
      </c>
      <c r="DR38" s="58" t="str">
        <f t="shared" si="216"/>
        <v/>
      </c>
      <c r="DS38" s="58" t="str">
        <f t="shared" si="217"/>
        <v/>
      </c>
      <c r="DT38" s="58" t="str">
        <f t="shared" si="218"/>
        <v/>
      </c>
      <c r="DU38" s="58" t="str">
        <f t="shared" si="219"/>
        <v/>
      </c>
      <c r="DV38" s="58" t="str">
        <f t="shared" si="220"/>
        <v/>
      </c>
      <c r="DW38" s="58" t="str">
        <f t="shared" si="221"/>
        <v/>
      </c>
      <c r="DX38" s="58" t="str">
        <f t="shared" si="222"/>
        <v/>
      </c>
      <c r="DY38" s="58" t="str">
        <f t="shared" si="223"/>
        <v/>
      </c>
      <c r="DZ38" s="58" t="str">
        <f t="shared" si="224"/>
        <v/>
      </c>
      <c r="EA38" s="58" t="str">
        <f t="shared" si="225"/>
        <v/>
      </c>
      <c r="EB38" s="58" t="str">
        <f t="shared" si="226"/>
        <v/>
      </c>
      <c r="EC38" s="58" t="str">
        <f t="shared" si="227"/>
        <v/>
      </c>
      <c r="ED38" s="58" t="str">
        <f t="shared" si="228"/>
        <v/>
      </c>
      <c r="EE38" s="58" t="str">
        <f t="shared" si="229"/>
        <v/>
      </c>
      <c r="EF38" s="58" t="str">
        <f t="shared" si="230"/>
        <v/>
      </c>
      <c r="EG38" s="58" t="str">
        <f t="shared" si="231"/>
        <v/>
      </c>
      <c r="EH38" s="58" t="str">
        <f t="shared" si="232"/>
        <v/>
      </c>
      <c r="EI38" s="58" t="str">
        <f t="shared" si="233"/>
        <v/>
      </c>
      <c r="EJ38" s="58" t="str">
        <f t="shared" si="234"/>
        <v/>
      </c>
      <c r="EK38" s="58" t="str">
        <f t="shared" si="235"/>
        <v/>
      </c>
      <c r="EL38" s="58" t="str">
        <f t="shared" si="236"/>
        <v/>
      </c>
      <c r="EM38" s="58" t="str">
        <f t="shared" si="237"/>
        <v/>
      </c>
      <c r="EN38" s="58" t="str">
        <f t="shared" si="238"/>
        <v/>
      </c>
      <c r="EO38" s="58" t="str">
        <f t="shared" si="239"/>
        <v/>
      </c>
      <c r="EP38" s="58" t="str">
        <f t="shared" si="240"/>
        <v/>
      </c>
      <c r="EQ38" s="58" t="str">
        <f t="shared" si="241"/>
        <v/>
      </c>
      <c r="ER38" s="58" t="str">
        <f t="shared" si="242"/>
        <v/>
      </c>
      <c r="ES38" s="58" t="str">
        <f t="shared" si="243"/>
        <v/>
      </c>
      <c r="ET38" s="58" t="str">
        <f t="shared" si="244"/>
        <v/>
      </c>
      <c r="EU38" s="58" t="str">
        <f t="shared" si="245"/>
        <v/>
      </c>
      <c r="EV38" s="58" t="str">
        <f t="shared" si="246"/>
        <v/>
      </c>
      <c r="EW38" s="58" t="str">
        <f t="shared" si="247"/>
        <v/>
      </c>
      <c r="EX38" s="58" t="str">
        <f t="shared" si="248"/>
        <v/>
      </c>
      <c r="EY38" s="58" t="str">
        <f t="shared" si="249"/>
        <v/>
      </c>
      <c r="EZ38" s="58" t="str">
        <f t="shared" si="250"/>
        <v/>
      </c>
      <c r="FA38" s="58" t="str">
        <f t="shared" si="251"/>
        <v/>
      </c>
      <c r="FB38" s="58" t="str">
        <f t="shared" si="252"/>
        <v/>
      </c>
      <c r="FC38" s="58" t="str">
        <f t="shared" si="253"/>
        <v/>
      </c>
      <c r="FD38" s="58" t="str">
        <f t="shared" si="254"/>
        <v/>
      </c>
      <c r="FE38" s="58" t="str">
        <f t="shared" si="255"/>
        <v/>
      </c>
      <c r="FF38" s="58" t="str">
        <f t="shared" si="256"/>
        <v/>
      </c>
      <c r="FG38" s="58" t="str">
        <f t="shared" si="257"/>
        <v/>
      </c>
      <c r="FH38" s="58" t="str">
        <f t="shared" si="258"/>
        <v/>
      </c>
      <c r="FI38" s="58" t="str">
        <f t="shared" si="259"/>
        <v/>
      </c>
      <c r="FJ38" s="58" t="str">
        <f t="shared" si="260"/>
        <v/>
      </c>
      <c r="FK38" s="58" t="str">
        <f t="shared" si="261"/>
        <v/>
      </c>
      <c r="FL38" s="58" t="str">
        <f t="shared" si="262"/>
        <v/>
      </c>
      <c r="FM38" s="58" t="str">
        <f t="shared" si="263"/>
        <v/>
      </c>
      <c r="FN38" s="58" t="str">
        <f t="shared" si="264"/>
        <v/>
      </c>
      <c r="FO38" s="58" t="str">
        <f t="shared" si="265"/>
        <v/>
      </c>
      <c r="FP38" s="58" t="str">
        <f t="shared" si="266"/>
        <v/>
      </c>
      <c r="FQ38" s="58" t="str">
        <f t="shared" si="267"/>
        <v/>
      </c>
      <c r="FR38" s="58" t="str">
        <f t="shared" si="268"/>
        <v/>
      </c>
      <c r="FS38" s="58" t="str">
        <f t="shared" si="269"/>
        <v/>
      </c>
      <c r="FT38" s="58" t="str">
        <f t="shared" si="270"/>
        <v/>
      </c>
      <c r="FU38" s="58" t="str">
        <f t="shared" si="271"/>
        <v/>
      </c>
      <c r="FV38" s="58" t="str">
        <f t="shared" si="272"/>
        <v/>
      </c>
      <c r="FW38" s="58" t="str">
        <f t="shared" si="273"/>
        <v/>
      </c>
      <c r="FX38" s="58" t="str">
        <f t="shared" si="274"/>
        <v/>
      </c>
      <c r="FY38" s="58" t="str">
        <f t="shared" si="275"/>
        <v/>
      </c>
      <c r="FZ38" s="58" t="str">
        <f t="shared" si="276"/>
        <v/>
      </c>
      <c r="GA38" s="58" t="str">
        <f t="shared" si="277"/>
        <v/>
      </c>
      <c r="GB38" s="58" t="str">
        <f t="shared" si="278"/>
        <v/>
      </c>
      <c r="GC38" s="58" t="str">
        <f t="shared" si="279"/>
        <v/>
      </c>
      <c r="GD38" s="58" t="str">
        <f t="shared" si="280"/>
        <v/>
      </c>
      <c r="GE38" s="58" t="str">
        <f t="shared" si="281"/>
        <v/>
      </c>
      <c r="GF38" s="58" t="str">
        <f t="shared" si="282"/>
        <v/>
      </c>
      <c r="GG38" s="58" t="str">
        <f t="shared" si="283"/>
        <v/>
      </c>
      <c r="GH38" s="58" t="str">
        <f t="shared" si="284"/>
        <v/>
      </c>
      <c r="GI38" s="58" t="str">
        <f t="shared" si="285"/>
        <v/>
      </c>
      <c r="GJ38" s="58" t="str">
        <f t="shared" si="286"/>
        <v/>
      </c>
      <c r="GK38" s="58" t="str">
        <f t="shared" si="287"/>
        <v/>
      </c>
      <c r="GL38" s="58" t="str">
        <f t="shared" si="288"/>
        <v/>
      </c>
      <c r="GM38" s="58" t="str">
        <f t="shared" si="289"/>
        <v/>
      </c>
      <c r="GN38" s="58" t="str">
        <f t="shared" si="290"/>
        <v/>
      </c>
      <c r="GO38" s="58" t="str">
        <f t="shared" si="291"/>
        <v/>
      </c>
      <c r="GP38" s="58" t="str">
        <f t="shared" si="292"/>
        <v/>
      </c>
      <c r="GQ38" s="58" t="str">
        <f t="shared" si="293"/>
        <v/>
      </c>
      <c r="GR38" s="58" t="str">
        <f t="shared" si="294"/>
        <v/>
      </c>
      <c r="GS38" s="58" t="str">
        <f t="shared" si="295"/>
        <v/>
      </c>
      <c r="GT38" s="58" t="str">
        <f t="shared" si="296"/>
        <v/>
      </c>
      <c r="GU38" s="58" t="str">
        <f t="shared" si="297"/>
        <v/>
      </c>
      <c r="GV38" s="58" t="str">
        <f t="shared" si="298"/>
        <v/>
      </c>
      <c r="GW38" s="58" t="str">
        <f t="shared" si="299"/>
        <v/>
      </c>
      <c r="GX38" s="58" t="str">
        <f t="shared" si="300"/>
        <v/>
      </c>
      <c r="GY38" s="58" t="str">
        <f t="shared" si="301"/>
        <v/>
      </c>
      <c r="GZ38" s="58" t="str">
        <f t="shared" si="302"/>
        <v/>
      </c>
      <c r="HA38" s="58" t="str">
        <f t="shared" si="303"/>
        <v/>
      </c>
      <c r="HB38" s="58" t="str">
        <f t="shared" si="304"/>
        <v/>
      </c>
      <c r="HC38" s="58" t="str">
        <f t="shared" si="305"/>
        <v/>
      </c>
      <c r="HD38" s="58" t="str">
        <f t="shared" si="306"/>
        <v/>
      </c>
      <c r="HE38" s="58" t="str">
        <f t="shared" si="307"/>
        <v/>
      </c>
      <c r="HF38" s="58" t="str">
        <f t="shared" si="308"/>
        <v/>
      </c>
      <c r="HG38" s="58" t="str">
        <f t="shared" si="309"/>
        <v/>
      </c>
      <c r="HH38" s="58" t="str">
        <f t="shared" si="310"/>
        <v/>
      </c>
      <c r="HI38" s="58" t="str">
        <f t="shared" si="311"/>
        <v/>
      </c>
      <c r="HJ38" s="58" t="str">
        <f t="shared" si="312"/>
        <v/>
      </c>
      <c r="HK38" s="58" t="str">
        <f t="shared" si="313"/>
        <v/>
      </c>
      <c r="HL38" s="58" t="str">
        <f t="shared" si="314"/>
        <v/>
      </c>
      <c r="HM38" s="58" t="str">
        <f t="shared" si="315"/>
        <v/>
      </c>
      <c r="HN38" s="58" t="str">
        <f t="shared" si="316"/>
        <v/>
      </c>
      <c r="HO38" s="58" t="str">
        <f t="shared" si="317"/>
        <v/>
      </c>
      <c r="HP38" s="58" t="str">
        <f t="shared" si="318"/>
        <v/>
      </c>
      <c r="HQ38" s="58" t="str">
        <f t="shared" si="319"/>
        <v/>
      </c>
      <c r="HR38" s="58" t="str">
        <f t="shared" si="320"/>
        <v/>
      </c>
      <c r="HS38" s="58" t="str">
        <f t="shared" si="321"/>
        <v/>
      </c>
      <c r="HT38" s="58" t="str">
        <f t="shared" si="322"/>
        <v/>
      </c>
      <c r="HU38" s="58" t="str">
        <f t="shared" si="323"/>
        <v/>
      </c>
      <c r="HV38" s="58" t="str">
        <f t="shared" si="324"/>
        <v/>
      </c>
      <c r="HW38" s="58" t="str">
        <f t="shared" si="325"/>
        <v/>
      </c>
      <c r="HX38" s="58" t="str">
        <f t="shared" si="326"/>
        <v/>
      </c>
      <c r="HY38" s="58" t="str">
        <f t="shared" si="327"/>
        <v/>
      </c>
      <c r="HZ38" s="58" t="str">
        <f t="shared" si="328"/>
        <v/>
      </c>
      <c r="IA38" s="58" t="str">
        <f t="shared" si="329"/>
        <v/>
      </c>
      <c r="IB38" s="58" t="str">
        <f t="shared" si="330"/>
        <v/>
      </c>
      <c r="IC38" s="58" t="str">
        <f t="shared" si="331"/>
        <v/>
      </c>
      <c r="ID38" s="58" t="str">
        <f t="shared" si="332"/>
        <v/>
      </c>
      <c r="IE38" s="58" t="str">
        <f t="shared" si="333"/>
        <v/>
      </c>
      <c r="IF38" s="58" t="str">
        <f t="shared" si="334"/>
        <v/>
      </c>
      <c r="IG38" s="58" t="str">
        <f t="shared" si="335"/>
        <v/>
      </c>
      <c r="IH38" s="58" t="str">
        <f t="shared" si="336"/>
        <v/>
      </c>
      <c r="II38" s="58" t="str">
        <f t="shared" si="337"/>
        <v/>
      </c>
      <c r="IJ38" s="58" t="str">
        <f t="shared" si="338"/>
        <v/>
      </c>
      <c r="IK38" s="58" t="str">
        <f t="shared" si="339"/>
        <v/>
      </c>
      <c r="IL38" s="58" t="str">
        <f t="shared" si="340"/>
        <v/>
      </c>
      <c r="IM38" s="58" t="str">
        <f t="shared" si="341"/>
        <v/>
      </c>
      <c r="IN38" s="58" t="str">
        <f t="shared" si="342"/>
        <v/>
      </c>
      <c r="IO38" s="58" t="str">
        <f t="shared" si="343"/>
        <v/>
      </c>
      <c r="IP38" s="58" t="str">
        <f t="shared" si="344"/>
        <v/>
      </c>
      <c r="IQ38" s="58" t="str">
        <f t="shared" si="345"/>
        <v/>
      </c>
      <c r="IR38" s="58" t="str">
        <f t="shared" si="346"/>
        <v/>
      </c>
      <c r="IS38" s="58" t="str">
        <f t="shared" si="347"/>
        <v/>
      </c>
      <c r="IT38" s="58" t="str">
        <f t="shared" si="348"/>
        <v/>
      </c>
      <c r="IU38" s="58" t="str">
        <f t="shared" si="349"/>
        <v/>
      </c>
      <c r="IV38" s="58" t="str">
        <f t="shared" si="350"/>
        <v/>
      </c>
      <c r="IW38" s="58" t="str">
        <f t="shared" si="351"/>
        <v/>
      </c>
      <c r="IX38" s="58" t="str">
        <f t="shared" si="352"/>
        <v/>
      </c>
      <c r="IY38" s="58" t="str">
        <f t="shared" si="353"/>
        <v/>
      </c>
      <c r="IZ38" s="58" t="str">
        <f t="shared" si="354"/>
        <v/>
      </c>
      <c r="JA38" s="58" t="str">
        <f t="shared" si="355"/>
        <v/>
      </c>
      <c r="JB38" s="58" t="str">
        <f t="shared" si="356"/>
        <v/>
      </c>
      <c r="JC38" s="58" t="str">
        <f t="shared" si="357"/>
        <v/>
      </c>
      <c r="JD38" s="58" t="str">
        <f t="shared" si="358"/>
        <v/>
      </c>
      <c r="JE38" s="58" t="str">
        <f t="shared" si="359"/>
        <v/>
      </c>
      <c r="JF38" s="58" t="str">
        <f t="shared" si="360"/>
        <v/>
      </c>
      <c r="JG38" s="58" t="str">
        <f t="shared" si="361"/>
        <v/>
      </c>
      <c r="JH38" s="58" t="str">
        <f t="shared" si="362"/>
        <v/>
      </c>
      <c r="JI38" s="58" t="str">
        <f t="shared" si="363"/>
        <v/>
      </c>
      <c r="JJ38" s="58" t="str">
        <f t="shared" si="364"/>
        <v/>
      </c>
      <c r="JK38" s="58" t="str">
        <f t="shared" si="365"/>
        <v/>
      </c>
      <c r="JL38" s="58" t="str">
        <f t="shared" si="366"/>
        <v/>
      </c>
      <c r="JM38" s="58" t="str">
        <f t="shared" si="367"/>
        <v/>
      </c>
      <c r="JN38" s="58" t="str">
        <f t="shared" si="368"/>
        <v/>
      </c>
      <c r="JO38" s="58" t="str">
        <f t="shared" si="369"/>
        <v/>
      </c>
      <c r="JP38" s="58" t="str">
        <f t="shared" si="370"/>
        <v/>
      </c>
      <c r="JQ38" s="58" t="str">
        <f t="shared" si="371"/>
        <v/>
      </c>
      <c r="JR38" s="58" t="str">
        <f t="shared" si="372"/>
        <v/>
      </c>
      <c r="JS38" s="58" t="str">
        <f t="shared" si="373"/>
        <v/>
      </c>
      <c r="JT38" s="58" t="str">
        <f t="shared" si="374"/>
        <v/>
      </c>
      <c r="JU38" s="58" t="str">
        <f t="shared" si="375"/>
        <v/>
      </c>
      <c r="JV38" s="58" t="str">
        <f t="shared" si="376"/>
        <v/>
      </c>
      <c r="JW38" s="58" t="str">
        <f t="shared" si="377"/>
        <v/>
      </c>
      <c r="JX38" s="58" t="str">
        <f t="shared" si="378"/>
        <v/>
      </c>
      <c r="JY38" s="58" t="str">
        <f t="shared" si="379"/>
        <v/>
      </c>
      <c r="JZ38" s="58" t="str">
        <f t="shared" si="380"/>
        <v/>
      </c>
      <c r="KA38" s="58" t="str">
        <f t="shared" si="381"/>
        <v/>
      </c>
      <c r="KB38" s="58" t="str">
        <f t="shared" si="382"/>
        <v/>
      </c>
      <c r="KC38" s="58" t="str">
        <f t="shared" si="383"/>
        <v/>
      </c>
      <c r="KD38" s="58" t="str">
        <f t="shared" si="384"/>
        <v/>
      </c>
      <c r="KE38" s="58" t="str">
        <f t="shared" si="385"/>
        <v/>
      </c>
      <c r="KF38" s="58" t="str">
        <f t="shared" si="386"/>
        <v/>
      </c>
      <c r="KG38" s="58" t="str">
        <f t="shared" si="387"/>
        <v/>
      </c>
      <c r="KH38" s="58" t="str">
        <f t="shared" si="388"/>
        <v/>
      </c>
      <c r="KI38" s="58" t="str">
        <f t="shared" si="389"/>
        <v/>
      </c>
      <c r="KJ38" s="58" t="str">
        <f t="shared" si="390"/>
        <v/>
      </c>
      <c r="KK38" s="58" t="str">
        <f t="shared" si="391"/>
        <v/>
      </c>
      <c r="KL38" s="58" t="str">
        <f t="shared" si="392"/>
        <v/>
      </c>
      <c r="KM38" s="58" t="str">
        <f t="shared" si="393"/>
        <v/>
      </c>
      <c r="KN38" s="58" t="str">
        <f t="shared" si="394"/>
        <v/>
      </c>
      <c r="KO38" s="58" t="str">
        <f t="shared" si="395"/>
        <v/>
      </c>
      <c r="KP38" s="58" t="str">
        <f t="shared" si="396"/>
        <v/>
      </c>
      <c r="KQ38" s="58" t="str">
        <f t="shared" si="397"/>
        <v/>
      </c>
      <c r="KR38" s="58" t="str">
        <f t="shared" si="398"/>
        <v/>
      </c>
      <c r="KS38" s="58" t="str">
        <f t="shared" si="399"/>
        <v/>
      </c>
      <c r="KT38" s="58" t="str">
        <f t="shared" si="400"/>
        <v/>
      </c>
      <c r="KU38" s="58" t="str">
        <f t="shared" si="401"/>
        <v/>
      </c>
      <c r="KV38" s="58" t="str">
        <f t="shared" si="402"/>
        <v/>
      </c>
      <c r="KW38" s="58" t="str">
        <f t="shared" si="403"/>
        <v/>
      </c>
      <c r="KX38" s="58" t="str">
        <f t="shared" si="404"/>
        <v/>
      </c>
    </row>
    <row r="39" spans="1:310" x14ac:dyDescent="0.55000000000000004">
      <c r="G39" s="62"/>
      <c r="H39" s="61">
        <v>3</v>
      </c>
      <c r="I39" s="61" t="s">
        <v>14</v>
      </c>
      <c r="K39" s="58" t="str">
        <f t="shared" si="104"/>
        <v/>
      </c>
      <c r="L39" s="58" t="str">
        <f t="shared" si="106"/>
        <v/>
      </c>
      <c r="M39" s="58" t="str">
        <f t="shared" si="107"/>
        <v/>
      </c>
      <c r="N39" s="58" t="str">
        <f t="shared" si="108"/>
        <v/>
      </c>
      <c r="O39" s="58" t="str">
        <f t="shared" si="109"/>
        <v/>
      </c>
      <c r="P39" s="58" t="str">
        <f t="shared" si="110"/>
        <v/>
      </c>
      <c r="Q39" s="58" t="str">
        <f t="shared" si="111"/>
        <v/>
      </c>
      <c r="R39" s="58" t="str">
        <f t="shared" si="112"/>
        <v/>
      </c>
      <c r="S39" s="58" t="str">
        <f t="shared" si="113"/>
        <v/>
      </c>
      <c r="T39" s="58" t="str">
        <f t="shared" si="114"/>
        <v/>
      </c>
      <c r="U39" s="58" t="str">
        <f t="shared" si="115"/>
        <v/>
      </c>
      <c r="V39" s="58" t="str">
        <f t="shared" si="116"/>
        <v/>
      </c>
      <c r="W39" s="58" t="str">
        <f t="shared" si="117"/>
        <v/>
      </c>
      <c r="X39" s="58" t="str">
        <f t="shared" si="118"/>
        <v/>
      </c>
      <c r="Y39" s="58" t="str">
        <f t="shared" si="119"/>
        <v/>
      </c>
      <c r="Z39" s="58" t="str">
        <f t="shared" si="120"/>
        <v/>
      </c>
      <c r="AA39" s="58" t="str">
        <f t="shared" si="121"/>
        <v/>
      </c>
      <c r="AB39" s="58" t="str">
        <f t="shared" si="122"/>
        <v/>
      </c>
      <c r="AC39" s="58" t="str">
        <f t="shared" si="123"/>
        <v/>
      </c>
      <c r="AD39" s="58" t="str">
        <f t="shared" si="124"/>
        <v/>
      </c>
      <c r="AE39" s="58" t="str">
        <f t="shared" si="125"/>
        <v/>
      </c>
      <c r="AF39" s="58" t="str">
        <f t="shared" si="126"/>
        <v/>
      </c>
      <c r="AG39" s="58" t="str">
        <f t="shared" si="127"/>
        <v/>
      </c>
      <c r="AH39" s="58" t="str">
        <f t="shared" si="128"/>
        <v/>
      </c>
      <c r="AI39" s="58" t="str">
        <f t="shared" si="129"/>
        <v/>
      </c>
      <c r="AJ39" s="58" t="str">
        <f t="shared" si="130"/>
        <v/>
      </c>
      <c r="AK39" s="58" t="str">
        <f t="shared" si="131"/>
        <v/>
      </c>
      <c r="AL39" s="58" t="str">
        <f t="shared" si="132"/>
        <v/>
      </c>
      <c r="AM39" s="58" t="str">
        <f t="shared" si="133"/>
        <v/>
      </c>
      <c r="AN39" s="58" t="str">
        <f t="shared" si="134"/>
        <v/>
      </c>
      <c r="AO39" s="58" t="str">
        <f t="shared" si="135"/>
        <v/>
      </c>
      <c r="AP39" s="58" t="str">
        <f t="shared" si="136"/>
        <v/>
      </c>
      <c r="AQ39" s="58" t="str">
        <f t="shared" si="137"/>
        <v/>
      </c>
      <c r="AR39" s="58" t="str">
        <f t="shared" si="138"/>
        <v/>
      </c>
      <c r="AS39" s="58" t="str">
        <f t="shared" si="139"/>
        <v/>
      </c>
      <c r="AT39" s="58" t="str">
        <f t="shared" si="140"/>
        <v/>
      </c>
      <c r="AU39" s="58" t="str">
        <f t="shared" si="141"/>
        <v/>
      </c>
      <c r="AV39" s="58" t="str">
        <f t="shared" si="142"/>
        <v/>
      </c>
      <c r="AW39" s="58" t="str">
        <f t="shared" si="143"/>
        <v/>
      </c>
      <c r="AX39" s="58" t="str">
        <f t="shared" si="144"/>
        <v/>
      </c>
      <c r="AY39" s="58" t="str">
        <f t="shared" si="145"/>
        <v/>
      </c>
      <c r="AZ39" s="58" t="str">
        <f t="shared" si="146"/>
        <v/>
      </c>
      <c r="BA39" s="58" t="str">
        <f t="shared" si="147"/>
        <v/>
      </c>
      <c r="BB39" s="58" t="str">
        <f t="shared" si="148"/>
        <v/>
      </c>
      <c r="BC39" s="58" t="str">
        <f t="shared" si="149"/>
        <v/>
      </c>
      <c r="BD39" s="58" t="str">
        <f t="shared" si="150"/>
        <v/>
      </c>
      <c r="BE39" s="58" t="str">
        <f t="shared" si="151"/>
        <v/>
      </c>
      <c r="BF39" s="58" t="str">
        <f t="shared" si="152"/>
        <v/>
      </c>
      <c r="BG39" s="58" t="str">
        <f t="shared" si="153"/>
        <v/>
      </c>
      <c r="BH39" s="58" t="str">
        <f t="shared" si="154"/>
        <v/>
      </c>
      <c r="BI39" s="58" t="str">
        <f t="shared" si="155"/>
        <v/>
      </c>
      <c r="BJ39" s="58" t="str">
        <f t="shared" si="156"/>
        <v/>
      </c>
      <c r="BK39" s="58" t="str">
        <f t="shared" si="157"/>
        <v/>
      </c>
      <c r="BL39" s="58" t="str">
        <f t="shared" si="158"/>
        <v/>
      </c>
      <c r="BM39" s="58" t="str">
        <f t="shared" si="159"/>
        <v/>
      </c>
      <c r="BN39" s="58" t="str">
        <f t="shared" si="160"/>
        <v/>
      </c>
      <c r="BO39" s="58" t="str">
        <f t="shared" si="161"/>
        <v/>
      </c>
      <c r="BP39" s="58" t="str">
        <f t="shared" si="162"/>
        <v/>
      </c>
      <c r="BQ39" s="58" t="str">
        <f t="shared" si="163"/>
        <v/>
      </c>
      <c r="BR39" s="58" t="str">
        <f t="shared" si="164"/>
        <v/>
      </c>
      <c r="BS39" s="58" t="str">
        <f t="shared" si="165"/>
        <v/>
      </c>
      <c r="BT39" s="58" t="str">
        <f t="shared" si="166"/>
        <v/>
      </c>
      <c r="BU39" s="58" t="str">
        <f t="shared" si="167"/>
        <v/>
      </c>
      <c r="BV39" s="58" t="str">
        <f t="shared" si="168"/>
        <v/>
      </c>
      <c r="BW39" s="58" t="str">
        <f t="shared" si="169"/>
        <v/>
      </c>
      <c r="BX39" s="58" t="str">
        <f t="shared" si="170"/>
        <v/>
      </c>
      <c r="BY39" s="58" t="str">
        <f t="shared" si="171"/>
        <v/>
      </c>
      <c r="BZ39" s="58" t="str">
        <f t="shared" si="172"/>
        <v/>
      </c>
      <c r="CA39" s="58" t="str">
        <f t="shared" si="173"/>
        <v/>
      </c>
      <c r="CB39" s="58" t="str">
        <f t="shared" si="174"/>
        <v/>
      </c>
      <c r="CC39" s="58" t="str">
        <f t="shared" si="175"/>
        <v/>
      </c>
      <c r="CD39" s="58" t="str">
        <f t="shared" si="176"/>
        <v/>
      </c>
      <c r="CE39" s="58" t="str">
        <f t="shared" si="177"/>
        <v/>
      </c>
      <c r="CF39" s="58" t="str">
        <f t="shared" si="178"/>
        <v/>
      </c>
      <c r="CG39" s="58" t="str">
        <f t="shared" si="179"/>
        <v/>
      </c>
      <c r="CH39" s="58" t="str">
        <f t="shared" si="180"/>
        <v/>
      </c>
      <c r="CI39" s="58" t="str">
        <f t="shared" si="181"/>
        <v/>
      </c>
      <c r="CJ39" s="58" t="str">
        <f t="shared" si="182"/>
        <v/>
      </c>
      <c r="CK39" s="58" t="str">
        <f t="shared" si="183"/>
        <v/>
      </c>
      <c r="CL39" s="58" t="str">
        <f t="shared" si="184"/>
        <v/>
      </c>
      <c r="CM39" s="58" t="str">
        <f t="shared" si="185"/>
        <v/>
      </c>
      <c r="CN39" s="58" t="str">
        <f t="shared" si="186"/>
        <v/>
      </c>
      <c r="CO39" s="58" t="str">
        <f t="shared" si="187"/>
        <v/>
      </c>
      <c r="CP39" s="58" t="str">
        <f t="shared" si="188"/>
        <v/>
      </c>
      <c r="CQ39" s="58" t="str">
        <f t="shared" si="189"/>
        <v/>
      </c>
      <c r="CR39" s="58" t="str">
        <f t="shared" si="190"/>
        <v/>
      </c>
      <c r="CS39" s="58" t="str">
        <f t="shared" si="191"/>
        <v/>
      </c>
      <c r="CT39" s="58" t="str">
        <f t="shared" si="192"/>
        <v/>
      </c>
      <c r="CU39" s="58" t="str">
        <f t="shared" si="193"/>
        <v/>
      </c>
      <c r="CV39" s="58" t="str">
        <f t="shared" si="194"/>
        <v/>
      </c>
      <c r="CW39" s="58" t="str">
        <f t="shared" si="195"/>
        <v/>
      </c>
      <c r="CX39" s="58" t="str">
        <f t="shared" si="196"/>
        <v/>
      </c>
      <c r="CY39" s="58" t="str">
        <f t="shared" si="197"/>
        <v/>
      </c>
      <c r="CZ39" s="58" t="str">
        <f t="shared" si="198"/>
        <v/>
      </c>
      <c r="DA39" s="58" t="str">
        <f t="shared" si="199"/>
        <v/>
      </c>
      <c r="DB39" s="58" t="str">
        <f t="shared" si="200"/>
        <v/>
      </c>
      <c r="DC39" s="58" t="str">
        <f t="shared" si="201"/>
        <v/>
      </c>
      <c r="DD39" s="58" t="str">
        <f t="shared" si="202"/>
        <v/>
      </c>
      <c r="DE39" s="58" t="str">
        <f t="shared" si="203"/>
        <v/>
      </c>
      <c r="DF39" s="58" t="str">
        <f t="shared" si="204"/>
        <v/>
      </c>
      <c r="DG39" s="58" t="str">
        <f t="shared" si="205"/>
        <v/>
      </c>
      <c r="DH39" s="58" t="str">
        <f t="shared" si="206"/>
        <v/>
      </c>
      <c r="DI39" s="58" t="str">
        <f t="shared" si="207"/>
        <v/>
      </c>
      <c r="DJ39" s="58" t="str">
        <f t="shared" si="208"/>
        <v/>
      </c>
      <c r="DK39" s="58" t="str">
        <f t="shared" si="209"/>
        <v/>
      </c>
      <c r="DL39" s="58" t="str">
        <f t="shared" si="210"/>
        <v/>
      </c>
      <c r="DM39" s="58" t="str">
        <f t="shared" si="211"/>
        <v/>
      </c>
      <c r="DN39" s="58" t="str">
        <f t="shared" si="212"/>
        <v/>
      </c>
      <c r="DO39" s="58" t="str">
        <f t="shared" si="213"/>
        <v/>
      </c>
      <c r="DP39" s="58" t="str">
        <f t="shared" si="214"/>
        <v/>
      </c>
      <c r="DQ39" s="58" t="str">
        <f t="shared" si="215"/>
        <v/>
      </c>
      <c r="DR39" s="58" t="str">
        <f t="shared" si="216"/>
        <v/>
      </c>
      <c r="DS39" s="58" t="str">
        <f t="shared" si="217"/>
        <v/>
      </c>
      <c r="DT39" s="58" t="str">
        <f t="shared" si="218"/>
        <v/>
      </c>
      <c r="DU39" s="58" t="str">
        <f t="shared" si="219"/>
        <v/>
      </c>
      <c r="DV39" s="58" t="str">
        <f t="shared" si="220"/>
        <v/>
      </c>
      <c r="DW39" s="58" t="str">
        <f t="shared" si="221"/>
        <v/>
      </c>
      <c r="DX39" s="58" t="str">
        <f t="shared" si="222"/>
        <v/>
      </c>
      <c r="DY39" s="58" t="str">
        <f t="shared" si="223"/>
        <v/>
      </c>
      <c r="DZ39" s="58" t="str">
        <f t="shared" si="224"/>
        <v/>
      </c>
      <c r="EA39" s="58" t="str">
        <f t="shared" si="225"/>
        <v/>
      </c>
      <c r="EB39" s="58" t="str">
        <f t="shared" si="226"/>
        <v/>
      </c>
      <c r="EC39" s="58" t="str">
        <f t="shared" si="227"/>
        <v/>
      </c>
      <c r="ED39" s="58" t="str">
        <f t="shared" si="228"/>
        <v/>
      </c>
      <c r="EE39" s="58" t="str">
        <f t="shared" si="229"/>
        <v/>
      </c>
      <c r="EF39" s="58" t="str">
        <f t="shared" si="230"/>
        <v/>
      </c>
      <c r="EG39" s="58" t="str">
        <f t="shared" si="231"/>
        <v/>
      </c>
      <c r="EH39" s="58" t="str">
        <f t="shared" si="232"/>
        <v/>
      </c>
      <c r="EI39" s="58" t="str">
        <f t="shared" si="233"/>
        <v/>
      </c>
      <c r="EJ39" s="58" t="str">
        <f t="shared" si="234"/>
        <v/>
      </c>
      <c r="EK39" s="58" t="str">
        <f t="shared" si="235"/>
        <v/>
      </c>
      <c r="EL39" s="58" t="str">
        <f t="shared" si="236"/>
        <v/>
      </c>
      <c r="EM39" s="58" t="str">
        <f t="shared" si="237"/>
        <v/>
      </c>
      <c r="EN39" s="58" t="str">
        <f t="shared" si="238"/>
        <v/>
      </c>
      <c r="EO39" s="58" t="str">
        <f t="shared" si="239"/>
        <v/>
      </c>
      <c r="EP39" s="58" t="str">
        <f t="shared" si="240"/>
        <v/>
      </c>
      <c r="EQ39" s="58" t="str">
        <f t="shared" si="241"/>
        <v/>
      </c>
      <c r="ER39" s="58" t="str">
        <f t="shared" si="242"/>
        <v/>
      </c>
      <c r="ES39" s="58" t="str">
        <f t="shared" si="243"/>
        <v/>
      </c>
      <c r="ET39" s="58" t="str">
        <f t="shared" si="244"/>
        <v/>
      </c>
      <c r="EU39" s="58" t="str">
        <f t="shared" si="245"/>
        <v/>
      </c>
      <c r="EV39" s="58" t="str">
        <f t="shared" si="246"/>
        <v/>
      </c>
      <c r="EW39" s="58" t="str">
        <f t="shared" si="247"/>
        <v/>
      </c>
      <c r="EX39" s="58" t="str">
        <f t="shared" si="248"/>
        <v/>
      </c>
      <c r="EY39" s="58" t="str">
        <f t="shared" si="249"/>
        <v/>
      </c>
      <c r="EZ39" s="58" t="str">
        <f t="shared" si="250"/>
        <v/>
      </c>
      <c r="FA39" s="58" t="str">
        <f t="shared" si="251"/>
        <v/>
      </c>
      <c r="FB39" s="58" t="str">
        <f t="shared" si="252"/>
        <v/>
      </c>
      <c r="FC39" s="58" t="str">
        <f t="shared" si="253"/>
        <v/>
      </c>
      <c r="FD39" s="58" t="str">
        <f t="shared" si="254"/>
        <v/>
      </c>
      <c r="FE39" s="58" t="str">
        <f t="shared" si="255"/>
        <v/>
      </c>
      <c r="FF39" s="58" t="str">
        <f t="shared" si="256"/>
        <v/>
      </c>
      <c r="FG39" s="58" t="str">
        <f t="shared" si="257"/>
        <v/>
      </c>
      <c r="FH39" s="58" t="str">
        <f t="shared" si="258"/>
        <v/>
      </c>
      <c r="FI39" s="58" t="str">
        <f t="shared" si="259"/>
        <v/>
      </c>
      <c r="FJ39" s="58" t="str">
        <f t="shared" si="260"/>
        <v/>
      </c>
      <c r="FK39" s="58" t="str">
        <f t="shared" si="261"/>
        <v/>
      </c>
      <c r="FL39" s="58" t="str">
        <f t="shared" si="262"/>
        <v/>
      </c>
      <c r="FM39" s="58" t="str">
        <f t="shared" si="263"/>
        <v/>
      </c>
      <c r="FN39" s="58" t="str">
        <f t="shared" si="264"/>
        <v/>
      </c>
      <c r="FO39" s="58" t="str">
        <f t="shared" si="265"/>
        <v/>
      </c>
      <c r="FP39" s="58" t="str">
        <f t="shared" si="266"/>
        <v/>
      </c>
      <c r="FQ39" s="58" t="str">
        <f t="shared" si="267"/>
        <v/>
      </c>
      <c r="FR39" s="58" t="str">
        <f t="shared" si="268"/>
        <v/>
      </c>
      <c r="FS39" s="58" t="str">
        <f t="shared" si="269"/>
        <v/>
      </c>
      <c r="FT39" s="58" t="str">
        <f t="shared" si="270"/>
        <v/>
      </c>
      <c r="FU39" s="58" t="str">
        <f t="shared" si="271"/>
        <v/>
      </c>
      <c r="FV39" s="58" t="str">
        <f t="shared" si="272"/>
        <v/>
      </c>
      <c r="FW39" s="58" t="str">
        <f t="shared" si="273"/>
        <v/>
      </c>
      <c r="FX39" s="58" t="str">
        <f t="shared" si="274"/>
        <v/>
      </c>
      <c r="FY39" s="58" t="str">
        <f t="shared" si="275"/>
        <v/>
      </c>
      <c r="FZ39" s="58" t="str">
        <f t="shared" si="276"/>
        <v/>
      </c>
      <c r="GA39" s="58" t="str">
        <f t="shared" si="277"/>
        <v/>
      </c>
      <c r="GB39" s="58" t="str">
        <f t="shared" si="278"/>
        <v/>
      </c>
      <c r="GC39" s="58" t="str">
        <f t="shared" si="279"/>
        <v/>
      </c>
      <c r="GD39" s="58" t="str">
        <f t="shared" si="280"/>
        <v/>
      </c>
      <c r="GE39" s="58" t="str">
        <f t="shared" si="281"/>
        <v/>
      </c>
      <c r="GF39" s="58" t="str">
        <f t="shared" si="282"/>
        <v/>
      </c>
      <c r="GG39" s="58" t="str">
        <f t="shared" si="283"/>
        <v/>
      </c>
      <c r="GH39" s="58" t="str">
        <f t="shared" si="284"/>
        <v/>
      </c>
      <c r="GI39" s="58" t="str">
        <f t="shared" si="285"/>
        <v/>
      </c>
      <c r="GJ39" s="58" t="str">
        <f t="shared" si="286"/>
        <v/>
      </c>
      <c r="GK39" s="58" t="str">
        <f t="shared" si="287"/>
        <v/>
      </c>
      <c r="GL39" s="58" t="str">
        <f t="shared" si="288"/>
        <v/>
      </c>
      <c r="GM39" s="58" t="str">
        <f t="shared" si="289"/>
        <v/>
      </c>
      <c r="GN39" s="58" t="str">
        <f t="shared" si="290"/>
        <v/>
      </c>
      <c r="GO39" s="58" t="str">
        <f t="shared" si="291"/>
        <v/>
      </c>
      <c r="GP39" s="58" t="str">
        <f t="shared" si="292"/>
        <v/>
      </c>
      <c r="GQ39" s="58" t="str">
        <f t="shared" si="293"/>
        <v/>
      </c>
      <c r="GR39" s="58" t="str">
        <f t="shared" si="294"/>
        <v/>
      </c>
      <c r="GS39" s="58" t="str">
        <f t="shared" si="295"/>
        <v/>
      </c>
      <c r="GT39" s="58" t="str">
        <f t="shared" si="296"/>
        <v/>
      </c>
      <c r="GU39" s="58" t="str">
        <f t="shared" si="297"/>
        <v/>
      </c>
      <c r="GV39" s="58" t="str">
        <f t="shared" si="298"/>
        <v/>
      </c>
      <c r="GW39" s="58" t="str">
        <f t="shared" si="299"/>
        <v/>
      </c>
      <c r="GX39" s="58" t="str">
        <f t="shared" si="300"/>
        <v/>
      </c>
      <c r="GY39" s="58" t="str">
        <f t="shared" si="301"/>
        <v/>
      </c>
      <c r="GZ39" s="58" t="str">
        <f t="shared" si="302"/>
        <v/>
      </c>
      <c r="HA39" s="58" t="str">
        <f t="shared" si="303"/>
        <v/>
      </c>
      <c r="HB39" s="58" t="str">
        <f t="shared" si="304"/>
        <v/>
      </c>
      <c r="HC39" s="58" t="str">
        <f t="shared" si="305"/>
        <v/>
      </c>
      <c r="HD39" s="58" t="str">
        <f t="shared" si="306"/>
        <v/>
      </c>
      <c r="HE39" s="58" t="str">
        <f t="shared" si="307"/>
        <v/>
      </c>
      <c r="HF39" s="58" t="str">
        <f t="shared" si="308"/>
        <v/>
      </c>
      <c r="HG39" s="58" t="str">
        <f t="shared" si="309"/>
        <v/>
      </c>
      <c r="HH39" s="58" t="str">
        <f t="shared" si="310"/>
        <v/>
      </c>
      <c r="HI39" s="58" t="str">
        <f t="shared" si="311"/>
        <v/>
      </c>
      <c r="HJ39" s="58" t="str">
        <f t="shared" si="312"/>
        <v/>
      </c>
      <c r="HK39" s="58" t="str">
        <f t="shared" si="313"/>
        <v/>
      </c>
      <c r="HL39" s="58" t="str">
        <f t="shared" si="314"/>
        <v/>
      </c>
      <c r="HM39" s="58" t="str">
        <f t="shared" si="315"/>
        <v/>
      </c>
      <c r="HN39" s="58" t="str">
        <f t="shared" si="316"/>
        <v/>
      </c>
      <c r="HO39" s="58" t="str">
        <f t="shared" si="317"/>
        <v/>
      </c>
      <c r="HP39" s="58" t="str">
        <f t="shared" si="318"/>
        <v/>
      </c>
      <c r="HQ39" s="58" t="str">
        <f t="shared" si="319"/>
        <v/>
      </c>
      <c r="HR39" s="58" t="str">
        <f t="shared" si="320"/>
        <v/>
      </c>
      <c r="HS39" s="58" t="str">
        <f t="shared" si="321"/>
        <v/>
      </c>
      <c r="HT39" s="58" t="str">
        <f t="shared" si="322"/>
        <v/>
      </c>
      <c r="HU39" s="58" t="str">
        <f t="shared" si="323"/>
        <v/>
      </c>
      <c r="HV39" s="58" t="str">
        <f t="shared" si="324"/>
        <v/>
      </c>
      <c r="HW39" s="58" t="str">
        <f t="shared" si="325"/>
        <v/>
      </c>
      <c r="HX39" s="58" t="str">
        <f t="shared" si="326"/>
        <v/>
      </c>
      <c r="HY39" s="58" t="str">
        <f t="shared" si="327"/>
        <v/>
      </c>
      <c r="HZ39" s="58" t="str">
        <f t="shared" si="328"/>
        <v/>
      </c>
      <c r="IA39" s="58" t="str">
        <f t="shared" si="329"/>
        <v/>
      </c>
      <c r="IB39" s="58" t="str">
        <f t="shared" si="330"/>
        <v/>
      </c>
      <c r="IC39" s="58" t="str">
        <f t="shared" si="331"/>
        <v/>
      </c>
      <c r="ID39" s="58" t="str">
        <f t="shared" si="332"/>
        <v/>
      </c>
      <c r="IE39" s="58" t="str">
        <f t="shared" si="333"/>
        <v/>
      </c>
      <c r="IF39" s="58" t="str">
        <f t="shared" si="334"/>
        <v/>
      </c>
      <c r="IG39" s="58" t="str">
        <f t="shared" si="335"/>
        <v/>
      </c>
      <c r="IH39" s="58" t="str">
        <f t="shared" si="336"/>
        <v/>
      </c>
      <c r="II39" s="58" t="str">
        <f t="shared" si="337"/>
        <v/>
      </c>
      <c r="IJ39" s="58" t="str">
        <f t="shared" si="338"/>
        <v/>
      </c>
      <c r="IK39" s="58" t="str">
        <f t="shared" si="339"/>
        <v/>
      </c>
      <c r="IL39" s="58" t="str">
        <f t="shared" si="340"/>
        <v/>
      </c>
      <c r="IM39" s="58" t="str">
        <f t="shared" si="341"/>
        <v/>
      </c>
      <c r="IN39" s="58" t="str">
        <f t="shared" si="342"/>
        <v/>
      </c>
      <c r="IO39" s="58" t="str">
        <f t="shared" si="343"/>
        <v/>
      </c>
      <c r="IP39" s="58" t="str">
        <f t="shared" si="344"/>
        <v/>
      </c>
      <c r="IQ39" s="58" t="str">
        <f t="shared" si="345"/>
        <v/>
      </c>
      <c r="IR39" s="58" t="str">
        <f t="shared" si="346"/>
        <v/>
      </c>
      <c r="IS39" s="58" t="str">
        <f t="shared" si="347"/>
        <v/>
      </c>
      <c r="IT39" s="58" t="str">
        <f t="shared" si="348"/>
        <v/>
      </c>
      <c r="IU39" s="58" t="str">
        <f t="shared" si="349"/>
        <v/>
      </c>
      <c r="IV39" s="58" t="str">
        <f t="shared" si="350"/>
        <v/>
      </c>
      <c r="IW39" s="58" t="str">
        <f t="shared" si="351"/>
        <v/>
      </c>
      <c r="IX39" s="58" t="str">
        <f t="shared" si="352"/>
        <v/>
      </c>
      <c r="IY39" s="58" t="str">
        <f t="shared" si="353"/>
        <v/>
      </c>
      <c r="IZ39" s="58" t="str">
        <f t="shared" si="354"/>
        <v/>
      </c>
      <c r="JA39" s="58" t="str">
        <f t="shared" si="355"/>
        <v/>
      </c>
      <c r="JB39" s="58" t="str">
        <f t="shared" si="356"/>
        <v/>
      </c>
      <c r="JC39" s="58" t="str">
        <f t="shared" si="357"/>
        <v/>
      </c>
      <c r="JD39" s="58" t="str">
        <f t="shared" si="358"/>
        <v/>
      </c>
      <c r="JE39" s="58" t="str">
        <f t="shared" si="359"/>
        <v/>
      </c>
      <c r="JF39" s="58" t="str">
        <f t="shared" si="360"/>
        <v/>
      </c>
      <c r="JG39" s="58" t="str">
        <f t="shared" si="361"/>
        <v/>
      </c>
      <c r="JH39" s="58" t="str">
        <f t="shared" si="362"/>
        <v/>
      </c>
      <c r="JI39" s="58" t="str">
        <f t="shared" si="363"/>
        <v/>
      </c>
      <c r="JJ39" s="58" t="str">
        <f t="shared" si="364"/>
        <v/>
      </c>
      <c r="JK39" s="58" t="str">
        <f t="shared" si="365"/>
        <v/>
      </c>
      <c r="JL39" s="58" t="str">
        <f t="shared" si="366"/>
        <v/>
      </c>
      <c r="JM39" s="58" t="str">
        <f t="shared" si="367"/>
        <v/>
      </c>
      <c r="JN39" s="58" t="str">
        <f t="shared" si="368"/>
        <v/>
      </c>
      <c r="JO39" s="58" t="str">
        <f t="shared" si="369"/>
        <v/>
      </c>
      <c r="JP39" s="58" t="str">
        <f t="shared" si="370"/>
        <v/>
      </c>
      <c r="JQ39" s="58" t="str">
        <f t="shared" si="371"/>
        <v/>
      </c>
      <c r="JR39" s="58" t="str">
        <f t="shared" si="372"/>
        <v/>
      </c>
      <c r="JS39" s="58" t="str">
        <f t="shared" si="373"/>
        <v/>
      </c>
      <c r="JT39" s="58" t="str">
        <f t="shared" si="374"/>
        <v/>
      </c>
      <c r="JU39" s="58" t="str">
        <f t="shared" si="375"/>
        <v/>
      </c>
      <c r="JV39" s="58" t="str">
        <f t="shared" si="376"/>
        <v/>
      </c>
      <c r="JW39" s="58" t="str">
        <f t="shared" si="377"/>
        <v/>
      </c>
      <c r="JX39" s="58" t="str">
        <f t="shared" si="378"/>
        <v/>
      </c>
      <c r="JY39" s="58" t="str">
        <f t="shared" si="379"/>
        <v/>
      </c>
      <c r="JZ39" s="58" t="str">
        <f t="shared" si="380"/>
        <v/>
      </c>
      <c r="KA39" s="58" t="str">
        <f t="shared" si="381"/>
        <v/>
      </c>
      <c r="KB39" s="58" t="str">
        <f t="shared" si="382"/>
        <v/>
      </c>
      <c r="KC39" s="58" t="str">
        <f t="shared" si="383"/>
        <v/>
      </c>
      <c r="KD39" s="58" t="str">
        <f t="shared" si="384"/>
        <v/>
      </c>
      <c r="KE39" s="58" t="str">
        <f t="shared" si="385"/>
        <v/>
      </c>
      <c r="KF39" s="58" t="str">
        <f t="shared" si="386"/>
        <v/>
      </c>
      <c r="KG39" s="58" t="str">
        <f t="shared" si="387"/>
        <v/>
      </c>
      <c r="KH39" s="58" t="str">
        <f t="shared" si="388"/>
        <v/>
      </c>
      <c r="KI39" s="58" t="str">
        <f t="shared" si="389"/>
        <v/>
      </c>
      <c r="KJ39" s="58" t="str">
        <f t="shared" si="390"/>
        <v/>
      </c>
      <c r="KK39" s="58" t="str">
        <f t="shared" si="391"/>
        <v/>
      </c>
      <c r="KL39" s="58" t="str">
        <f t="shared" si="392"/>
        <v/>
      </c>
      <c r="KM39" s="58" t="str">
        <f t="shared" si="393"/>
        <v/>
      </c>
      <c r="KN39" s="58" t="str">
        <f t="shared" si="394"/>
        <v/>
      </c>
      <c r="KO39" s="58" t="str">
        <f t="shared" si="395"/>
        <v/>
      </c>
      <c r="KP39" s="58" t="str">
        <f t="shared" si="396"/>
        <v/>
      </c>
      <c r="KQ39" s="58" t="str">
        <f t="shared" si="397"/>
        <v/>
      </c>
      <c r="KR39" s="58" t="str">
        <f t="shared" si="398"/>
        <v/>
      </c>
      <c r="KS39" s="58" t="str">
        <f t="shared" si="399"/>
        <v/>
      </c>
      <c r="KT39" s="58" t="str">
        <f t="shared" si="400"/>
        <v/>
      </c>
      <c r="KU39" s="58" t="str">
        <f t="shared" si="401"/>
        <v/>
      </c>
      <c r="KV39" s="58" t="str">
        <f t="shared" si="402"/>
        <v/>
      </c>
      <c r="KW39" s="58" t="str">
        <f t="shared" si="403"/>
        <v/>
      </c>
      <c r="KX39" s="58" t="str">
        <f t="shared" si="404"/>
        <v/>
      </c>
    </row>
    <row r="40" spans="1:310" x14ac:dyDescent="0.55000000000000004">
      <c r="G40" s="62"/>
      <c r="H40" s="61">
        <v>4</v>
      </c>
      <c r="I40" s="61" t="s">
        <v>15</v>
      </c>
      <c r="K40" s="58" t="str">
        <f t="shared" si="104"/>
        <v/>
      </c>
      <c r="L40" s="58" t="str">
        <f t="shared" si="106"/>
        <v/>
      </c>
      <c r="M40" s="58" t="str">
        <f t="shared" si="107"/>
        <v/>
      </c>
      <c r="N40" s="58" t="str">
        <f t="shared" si="108"/>
        <v/>
      </c>
      <c r="O40" s="58" t="str">
        <f t="shared" si="109"/>
        <v/>
      </c>
      <c r="P40" s="58" t="str">
        <f t="shared" si="110"/>
        <v/>
      </c>
      <c r="Q40" s="58" t="str">
        <f t="shared" si="111"/>
        <v/>
      </c>
      <c r="R40" s="58" t="str">
        <f t="shared" si="112"/>
        <v/>
      </c>
      <c r="S40" s="58" t="str">
        <f t="shared" si="113"/>
        <v/>
      </c>
      <c r="T40" s="58" t="str">
        <f t="shared" si="114"/>
        <v/>
      </c>
      <c r="U40" s="58" t="str">
        <f t="shared" si="115"/>
        <v/>
      </c>
      <c r="V40" s="58" t="str">
        <f t="shared" si="116"/>
        <v/>
      </c>
      <c r="W40" s="58" t="str">
        <f t="shared" si="117"/>
        <v/>
      </c>
      <c r="X40" s="58" t="str">
        <f t="shared" si="118"/>
        <v/>
      </c>
      <c r="Y40" s="58" t="str">
        <f t="shared" si="119"/>
        <v/>
      </c>
      <c r="Z40" s="58" t="str">
        <f t="shared" si="120"/>
        <v/>
      </c>
      <c r="AA40" s="58" t="str">
        <f t="shared" si="121"/>
        <v/>
      </c>
      <c r="AB40" s="58" t="str">
        <f t="shared" si="122"/>
        <v/>
      </c>
      <c r="AC40" s="58" t="str">
        <f t="shared" si="123"/>
        <v/>
      </c>
      <c r="AD40" s="58" t="str">
        <f t="shared" si="124"/>
        <v/>
      </c>
      <c r="AE40" s="58" t="str">
        <f t="shared" si="125"/>
        <v/>
      </c>
      <c r="AF40" s="58" t="str">
        <f t="shared" si="126"/>
        <v/>
      </c>
      <c r="AG40" s="58" t="str">
        <f t="shared" si="127"/>
        <v/>
      </c>
      <c r="AH40" s="58" t="str">
        <f t="shared" si="128"/>
        <v/>
      </c>
      <c r="AI40" s="58" t="str">
        <f t="shared" si="129"/>
        <v/>
      </c>
      <c r="AJ40" s="58" t="str">
        <f t="shared" si="130"/>
        <v/>
      </c>
      <c r="AK40" s="58" t="str">
        <f t="shared" si="131"/>
        <v/>
      </c>
      <c r="AL40" s="58" t="str">
        <f t="shared" si="132"/>
        <v/>
      </c>
      <c r="AM40" s="58" t="str">
        <f t="shared" si="133"/>
        <v/>
      </c>
      <c r="AN40" s="58" t="str">
        <f t="shared" si="134"/>
        <v/>
      </c>
      <c r="AO40" s="58" t="str">
        <f t="shared" si="135"/>
        <v/>
      </c>
      <c r="AP40" s="58" t="str">
        <f t="shared" si="136"/>
        <v/>
      </c>
      <c r="AQ40" s="58" t="str">
        <f t="shared" si="137"/>
        <v/>
      </c>
      <c r="AR40" s="58" t="str">
        <f t="shared" si="138"/>
        <v/>
      </c>
      <c r="AS40" s="58" t="str">
        <f t="shared" si="139"/>
        <v/>
      </c>
      <c r="AT40" s="58" t="str">
        <f t="shared" si="140"/>
        <v/>
      </c>
      <c r="AU40" s="58" t="str">
        <f t="shared" si="141"/>
        <v/>
      </c>
      <c r="AV40" s="58" t="str">
        <f t="shared" si="142"/>
        <v/>
      </c>
      <c r="AW40" s="58" t="str">
        <f t="shared" si="143"/>
        <v/>
      </c>
      <c r="AX40" s="58" t="str">
        <f t="shared" si="144"/>
        <v/>
      </c>
      <c r="AY40" s="58" t="str">
        <f t="shared" si="145"/>
        <v/>
      </c>
      <c r="AZ40" s="58" t="str">
        <f t="shared" si="146"/>
        <v/>
      </c>
      <c r="BA40" s="58" t="str">
        <f t="shared" si="147"/>
        <v/>
      </c>
      <c r="BB40" s="58" t="str">
        <f t="shared" si="148"/>
        <v/>
      </c>
      <c r="BC40" s="58" t="str">
        <f t="shared" si="149"/>
        <v/>
      </c>
      <c r="BD40" s="58" t="str">
        <f t="shared" si="150"/>
        <v/>
      </c>
      <c r="BE40" s="58" t="str">
        <f t="shared" si="151"/>
        <v/>
      </c>
      <c r="BF40" s="58" t="str">
        <f t="shared" si="152"/>
        <v/>
      </c>
      <c r="BG40" s="58" t="str">
        <f t="shared" si="153"/>
        <v/>
      </c>
      <c r="BH40" s="58" t="str">
        <f t="shared" si="154"/>
        <v/>
      </c>
      <c r="BI40" s="58" t="str">
        <f t="shared" si="155"/>
        <v/>
      </c>
      <c r="BJ40" s="58" t="str">
        <f t="shared" si="156"/>
        <v/>
      </c>
      <c r="BK40" s="58" t="str">
        <f t="shared" si="157"/>
        <v/>
      </c>
      <c r="BL40" s="58" t="str">
        <f t="shared" si="158"/>
        <v/>
      </c>
      <c r="BM40" s="58" t="str">
        <f t="shared" si="159"/>
        <v/>
      </c>
      <c r="BN40" s="58" t="str">
        <f t="shared" si="160"/>
        <v/>
      </c>
      <c r="BO40" s="58" t="str">
        <f t="shared" si="161"/>
        <v/>
      </c>
      <c r="BP40" s="58" t="str">
        <f t="shared" si="162"/>
        <v/>
      </c>
      <c r="BQ40" s="58" t="str">
        <f t="shared" si="163"/>
        <v/>
      </c>
      <c r="BR40" s="58" t="str">
        <f t="shared" si="164"/>
        <v/>
      </c>
      <c r="BS40" s="58" t="str">
        <f t="shared" si="165"/>
        <v/>
      </c>
      <c r="BT40" s="58" t="str">
        <f t="shared" si="166"/>
        <v/>
      </c>
      <c r="BU40" s="58" t="str">
        <f t="shared" si="167"/>
        <v/>
      </c>
      <c r="BV40" s="58" t="str">
        <f t="shared" si="168"/>
        <v/>
      </c>
      <c r="BW40" s="58" t="str">
        <f t="shared" si="169"/>
        <v/>
      </c>
      <c r="BX40" s="58" t="str">
        <f t="shared" si="170"/>
        <v/>
      </c>
      <c r="BY40" s="58" t="str">
        <f t="shared" si="171"/>
        <v/>
      </c>
      <c r="BZ40" s="58" t="str">
        <f t="shared" si="172"/>
        <v/>
      </c>
      <c r="CA40" s="58" t="str">
        <f t="shared" si="173"/>
        <v/>
      </c>
      <c r="CB40" s="58" t="str">
        <f t="shared" si="174"/>
        <v/>
      </c>
      <c r="CC40" s="58" t="str">
        <f t="shared" si="175"/>
        <v/>
      </c>
      <c r="CD40" s="58" t="str">
        <f t="shared" si="176"/>
        <v/>
      </c>
      <c r="CE40" s="58" t="str">
        <f t="shared" si="177"/>
        <v/>
      </c>
      <c r="CF40" s="58" t="str">
        <f t="shared" si="178"/>
        <v/>
      </c>
      <c r="CG40" s="58" t="str">
        <f t="shared" si="179"/>
        <v/>
      </c>
      <c r="CH40" s="58" t="str">
        <f t="shared" si="180"/>
        <v/>
      </c>
      <c r="CI40" s="58" t="str">
        <f t="shared" si="181"/>
        <v/>
      </c>
      <c r="CJ40" s="58" t="str">
        <f t="shared" si="182"/>
        <v/>
      </c>
      <c r="CK40" s="58" t="str">
        <f t="shared" si="183"/>
        <v/>
      </c>
      <c r="CL40" s="58" t="str">
        <f t="shared" si="184"/>
        <v/>
      </c>
      <c r="CM40" s="58" t="str">
        <f t="shared" si="185"/>
        <v/>
      </c>
      <c r="CN40" s="58" t="str">
        <f t="shared" si="186"/>
        <v/>
      </c>
      <c r="CO40" s="58" t="str">
        <f t="shared" si="187"/>
        <v/>
      </c>
      <c r="CP40" s="58" t="str">
        <f t="shared" si="188"/>
        <v/>
      </c>
      <c r="CQ40" s="58" t="str">
        <f t="shared" si="189"/>
        <v/>
      </c>
      <c r="CR40" s="58" t="str">
        <f t="shared" si="190"/>
        <v/>
      </c>
      <c r="CS40" s="58" t="str">
        <f t="shared" si="191"/>
        <v/>
      </c>
      <c r="CT40" s="58" t="str">
        <f t="shared" si="192"/>
        <v/>
      </c>
      <c r="CU40" s="58" t="str">
        <f t="shared" si="193"/>
        <v/>
      </c>
      <c r="CV40" s="58" t="str">
        <f t="shared" si="194"/>
        <v/>
      </c>
      <c r="CW40" s="58" t="str">
        <f t="shared" si="195"/>
        <v/>
      </c>
      <c r="CX40" s="58" t="str">
        <f t="shared" si="196"/>
        <v/>
      </c>
      <c r="CY40" s="58" t="str">
        <f t="shared" si="197"/>
        <v/>
      </c>
      <c r="CZ40" s="58" t="str">
        <f t="shared" si="198"/>
        <v/>
      </c>
      <c r="DA40" s="58" t="str">
        <f t="shared" si="199"/>
        <v/>
      </c>
      <c r="DB40" s="58" t="str">
        <f t="shared" si="200"/>
        <v/>
      </c>
      <c r="DC40" s="58" t="str">
        <f t="shared" si="201"/>
        <v/>
      </c>
      <c r="DD40" s="58" t="str">
        <f t="shared" si="202"/>
        <v/>
      </c>
      <c r="DE40" s="58" t="str">
        <f t="shared" si="203"/>
        <v/>
      </c>
      <c r="DF40" s="58" t="str">
        <f t="shared" si="204"/>
        <v/>
      </c>
      <c r="DG40" s="58" t="str">
        <f t="shared" si="205"/>
        <v/>
      </c>
      <c r="DH40" s="58" t="str">
        <f t="shared" si="206"/>
        <v/>
      </c>
      <c r="DI40" s="58" t="str">
        <f t="shared" si="207"/>
        <v/>
      </c>
      <c r="DJ40" s="58" t="str">
        <f t="shared" si="208"/>
        <v/>
      </c>
      <c r="DK40" s="58" t="str">
        <f t="shared" si="209"/>
        <v/>
      </c>
      <c r="DL40" s="58" t="str">
        <f t="shared" si="210"/>
        <v/>
      </c>
      <c r="DM40" s="58" t="str">
        <f t="shared" si="211"/>
        <v/>
      </c>
      <c r="DN40" s="58" t="str">
        <f t="shared" si="212"/>
        <v/>
      </c>
      <c r="DO40" s="58" t="str">
        <f t="shared" si="213"/>
        <v/>
      </c>
      <c r="DP40" s="58" t="str">
        <f t="shared" si="214"/>
        <v/>
      </c>
      <c r="DQ40" s="58" t="str">
        <f t="shared" si="215"/>
        <v/>
      </c>
      <c r="DR40" s="58" t="str">
        <f t="shared" si="216"/>
        <v/>
      </c>
      <c r="DS40" s="58" t="str">
        <f t="shared" si="217"/>
        <v/>
      </c>
      <c r="DT40" s="58" t="str">
        <f t="shared" si="218"/>
        <v/>
      </c>
      <c r="DU40" s="58" t="str">
        <f t="shared" si="219"/>
        <v/>
      </c>
      <c r="DV40" s="58" t="str">
        <f t="shared" si="220"/>
        <v/>
      </c>
      <c r="DW40" s="58" t="str">
        <f t="shared" si="221"/>
        <v/>
      </c>
      <c r="DX40" s="58" t="str">
        <f t="shared" si="222"/>
        <v/>
      </c>
      <c r="DY40" s="58" t="str">
        <f t="shared" si="223"/>
        <v/>
      </c>
      <c r="DZ40" s="58" t="str">
        <f t="shared" si="224"/>
        <v/>
      </c>
      <c r="EA40" s="58" t="str">
        <f t="shared" si="225"/>
        <v/>
      </c>
      <c r="EB40" s="58" t="str">
        <f t="shared" si="226"/>
        <v/>
      </c>
      <c r="EC40" s="58" t="str">
        <f t="shared" si="227"/>
        <v/>
      </c>
      <c r="ED40" s="58" t="str">
        <f t="shared" si="228"/>
        <v/>
      </c>
      <c r="EE40" s="58" t="str">
        <f t="shared" si="229"/>
        <v/>
      </c>
      <c r="EF40" s="58" t="str">
        <f t="shared" si="230"/>
        <v/>
      </c>
      <c r="EG40" s="58" t="str">
        <f t="shared" si="231"/>
        <v/>
      </c>
      <c r="EH40" s="58" t="str">
        <f t="shared" si="232"/>
        <v/>
      </c>
      <c r="EI40" s="58" t="str">
        <f t="shared" si="233"/>
        <v/>
      </c>
      <c r="EJ40" s="58" t="str">
        <f t="shared" si="234"/>
        <v/>
      </c>
      <c r="EK40" s="58" t="str">
        <f t="shared" si="235"/>
        <v/>
      </c>
      <c r="EL40" s="58" t="str">
        <f t="shared" si="236"/>
        <v/>
      </c>
      <c r="EM40" s="58" t="str">
        <f t="shared" si="237"/>
        <v/>
      </c>
      <c r="EN40" s="58" t="str">
        <f t="shared" si="238"/>
        <v/>
      </c>
      <c r="EO40" s="58" t="str">
        <f t="shared" si="239"/>
        <v/>
      </c>
      <c r="EP40" s="58" t="str">
        <f t="shared" si="240"/>
        <v/>
      </c>
      <c r="EQ40" s="58" t="str">
        <f t="shared" si="241"/>
        <v/>
      </c>
      <c r="ER40" s="58" t="str">
        <f t="shared" si="242"/>
        <v/>
      </c>
      <c r="ES40" s="58" t="str">
        <f t="shared" si="243"/>
        <v/>
      </c>
      <c r="ET40" s="58" t="str">
        <f t="shared" si="244"/>
        <v/>
      </c>
      <c r="EU40" s="58" t="str">
        <f t="shared" si="245"/>
        <v/>
      </c>
      <c r="EV40" s="58" t="str">
        <f t="shared" si="246"/>
        <v/>
      </c>
      <c r="EW40" s="58" t="str">
        <f t="shared" si="247"/>
        <v/>
      </c>
      <c r="EX40" s="58" t="str">
        <f t="shared" si="248"/>
        <v/>
      </c>
      <c r="EY40" s="58" t="str">
        <f t="shared" si="249"/>
        <v/>
      </c>
      <c r="EZ40" s="58" t="str">
        <f t="shared" si="250"/>
        <v/>
      </c>
      <c r="FA40" s="58" t="str">
        <f t="shared" si="251"/>
        <v/>
      </c>
      <c r="FB40" s="58" t="str">
        <f t="shared" si="252"/>
        <v/>
      </c>
      <c r="FC40" s="58" t="str">
        <f t="shared" si="253"/>
        <v/>
      </c>
      <c r="FD40" s="58" t="str">
        <f t="shared" si="254"/>
        <v/>
      </c>
      <c r="FE40" s="58" t="str">
        <f t="shared" si="255"/>
        <v/>
      </c>
      <c r="FF40" s="58" t="str">
        <f t="shared" si="256"/>
        <v/>
      </c>
      <c r="FG40" s="58" t="str">
        <f t="shared" si="257"/>
        <v/>
      </c>
      <c r="FH40" s="58" t="str">
        <f t="shared" si="258"/>
        <v/>
      </c>
      <c r="FI40" s="58" t="str">
        <f t="shared" si="259"/>
        <v/>
      </c>
      <c r="FJ40" s="58" t="str">
        <f t="shared" si="260"/>
        <v/>
      </c>
      <c r="FK40" s="58" t="str">
        <f t="shared" si="261"/>
        <v/>
      </c>
      <c r="FL40" s="58" t="str">
        <f t="shared" si="262"/>
        <v/>
      </c>
      <c r="FM40" s="58" t="str">
        <f t="shared" si="263"/>
        <v/>
      </c>
      <c r="FN40" s="58" t="str">
        <f t="shared" si="264"/>
        <v/>
      </c>
      <c r="FO40" s="58" t="str">
        <f t="shared" si="265"/>
        <v/>
      </c>
      <c r="FP40" s="58" t="str">
        <f t="shared" si="266"/>
        <v/>
      </c>
      <c r="FQ40" s="58" t="str">
        <f t="shared" si="267"/>
        <v/>
      </c>
      <c r="FR40" s="58" t="str">
        <f t="shared" si="268"/>
        <v/>
      </c>
      <c r="FS40" s="58" t="str">
        <f t="shared" si="269"/>
        <v/>
      </c>
      <c r="FT40" s="58" t="str">
        <f t="shared" si="270"/>
        <v/>
      </c>
      <c r="FU40" s="58" t="str">
        <f t="shared" si="271"/>
        <v/>
      </c>
      <c r="FV40" s="58" t="str">
        <f t="shared" si="272"/>
        <v/>
      </c>
      <c r="FW40" s="58" t="str">
        <f t="shared" si="273"/>
        <v/>
      </c>
      <c r="FX40" s="58" t="str">
        <f t="shared" si="274"/>
        <v/>
      </c>
      <c r="FY40" s="58" t="str">
        <f t="shared" si="275"/>
        <v/>
      </c>
      <c r="FZ40" s="58" t="str">
        <f t="shared" si="276"/>
        <v/>
      </c>
      <c r="GA40" s="58" t="str">
        <f t="shared" si="277"/>
        <v/>
      </c>
      <c r="GB40" s="58" t="str">
        <f t="shared" si="278"/>
        <v/>
      </c>
      <c r="GC40" s="58" t="str">
        <f t="shared" si="279"/>
        <v/>
      </c>
      <c r="GD40" s="58" t="str">
        <f t="shared" si="280"/>
        <v/>
      </c>
      <c r="GE40" s="58" t="str">
        <f t="shared" si="281"/>
        <v/>
      </c>
      <c r="GF40" s="58" t="str">
        <f t="shared" si="282"/>
        <v/>
      </c>
      <c r="GG40" s="58" t="str">
        <f t="shared" si="283"/>
        <v/>
      </c>
      <c r="GH40" s="58" t="str">
        <f t="shared" si="284"/>
        <v/>
      </c>
      <c r="GI40" s="58" t="str">
        <f t="shared" si="285"/>
        <v/>
      </c>
      <c r="GJ40" s="58" t="str">
        <f t="shared" si="286"/>
        <v/>
      </c>
      <c r="GK40" s="58" t="str">
        <f t="shared" si="287"/>
        <v/>
      </c>
      <c r="GL40" s="58" t="str">
        <f t="shared" si="288"/>
        <v/>
      </c>
      <c r="GM40" s="58" t="str">
        <f t="shared" si="289"/>
        <v/>
      </c>
      <c r="GN40" s="58" t="str">
        <f t="shared" si="290"/>
        <v/>
      </c>
      <c r="GO40" s="58" t="str">
        <f t="shared" si="291"/>
        <v/>
      </c>
      <c r="GP40" s="58" t="str">
        <f t="shared" si="292"/>
        <v/>
      </c>
      <c r="GQ40" s="58" t="str">
        <f t="shared" si="293"/>
        <v/>
      </c>
      <c r="GR40" s="58" t="str">
        <f t="shared" si="294"/>
        <v/>
      </c>
      <c r="GS40" s="58" t="str">
        <f t="shared" si="295"/>
        <v/>
      </c>
      <c r="GT40" s="58" t="str">
        <f t="shared" si="296"/>
        <v/>
      </c>
      <c r="GU40" s="58" t="str">
        <f t="shared" si="297"/>
        <v/>
      </c>
      <c r="GV40" s="58" t="str">
        <f t="shared" si="298"/>
        <v/>
      </c>
      <c r="GW40" s="58" t="str">
        <f t="shared" si="299"/>
        <v/>
      </c>
      <c r="GX40" s="58" t="str">
        <f t="shared" si="300"/>
        <v/>
      </c>
      <c r="GY40" s="58" t="str">
        <f t="shared" si="301"/>
        <v/>
      </c>
      <c r="GZ40" s="58" t="str">
        <f t="shared" si="302"/>
        <v/>
      </c>
      <c r="HA40" s="58" t="str">
        <f t="shared" si="303"/>
        <v/>
      </c>
      <c r="HB40" s="58" t="str">
        <f t="shared" si="304"/>
        <v/>
      </c>
      <c r="HC40" s="58" t="str">
        <f t="shared" si="305"/>
        <v/>
      </c>
      <c r="HD40" s="58" t="str">
        <f t="shared" si="306"/>
        <v/>
      </c>
      <c r="HE40" s="58" t="str">
        <f t="shared" si="307"/>
        <v/>
      </c>
      <c r="HF40" s="58" t="str">
        <f t="shared" si="308"/>
        <v/>
      </c>
      <c r="HG40" s="58" t="str">
        <f t="shared" si="309"/>
        <v/>
      </c>
      <c r="HH40" s="58" t="str">
        <f t="shared" si="310"/>
        <v/>
      </c>
      <c r="HI40" s="58" t="str">
        <f t="shared" si="311"/>
        <v/>
      </c>
      <c r="HJ40" s="58" t="str">
        <f t="shared" si="312"/>
        <v/>
      </c>
      <c r="HK40" s="58" t="str">
        <f t="shared" si="313"/>
        <v/>
      </c>
      <c r="HL40" s="58" t="str">
        <f t="shared" si="314"/>
        <v/>
      </c>
      <c r="HM40" s="58" t="str">
        <f t="shared" si="315"/>
        <v/>
      </c>
      <c r="HN40" s="58" t="str">
        <f t="shared" si="316"/>
        <v/>
      </c>
      <c r="HO40" s="58" t="str">
        <f t="shared" si="317"/>
        <v/>
      </c>
      <c r="HP40" s="58" t="str">
        <f t="shared" si="318"/>
        <v/>
      </c>
      <c r="HQ40" s="58" t="str">
        <f t="shared" si="319"/>
        <v/>
      </c>
      <c r="HR40" s="58" t="str">
        <f t="shared" si="320"/>
        <v/>
      </c>
      <c r="HS40" s="58" t="str">
        <f t="shared" si="321"/>
        <v/>
      </c>
      <c r="HT40" s="58" t="str">
        <f t="shared" si="322"/>
        <v/>
      </c>
      <c r="HU40" s="58" t="str">
        <f t="shared" si="323"/>
        <v/>
      </c>
      <c r="HV40" s="58" t="str">
        <f t="shared" si="324"/>
        <v/>
      </c>
      <c r="HW40" s="58" t="str">
        <f t="shared" si="325"/>
        <v/>
      </c>
      <c r="HX40" s="58" t="str">
        <f t="shared" si="326"/>
        <v/>
      </c>
      <c r="HY40" s="58" t="str">
        <f t="shared" si="327"/>
        <v/>
      </c>
      <c r="HZ40" s="58" t="str">
        <f t="shared" si="328"/>
        <v/>
      </c>
      <c r="IA40" s="58" t="str">
        <f t="shared" si="329"/>
        <v/>
      </c>
      <c r="IB40" s="58" t="str">
        <f t="shared" si="330"/>
        <v/>
      </c>
      <c r="IC40" s="58" t="str">
        <f t="shared" si="331"/>
        <v/>
      </c>
      <c r="ID40" s="58" t="str">
        <f t="shared" si="332"/>
        <v/>
      </c>
      <c r="IE40" s="58" t="str">
        <f t="shared" si="333"/>
        <v/>
      </c>
      <c r="IF40" s="58" t="str">
        <f t="shared" si="334"/>
        <v/>
      </c>
      <c r="IG40" s="58" t="str">
        <f t="shared" si="335"/>
        <v/>
      </c>
      <c r="IH40" s="58" t="str">
        <f t="shared" si="336"/>
        <v/>
      </c>
      <c r="II40" s="58" t="str">
        <f t="shared" si="337"/>
        <v/>
      </c>
      <c r="IJ40" s="58" t="str">
        <f t="shared" si="338"/>
        <v/>
      </c>
      <c r="IK40" s="58" t="str">
        <f t="shared" si="339"/>
        <v/>
      </c>
      <c r="IL40" s="58" t="str">
        <f t="shared" si="340"/>
        <v/>
      </c>
      <c r="IM40" s="58" t="str">
        <f t="shared" si="341"/>
        <v/>
      </c>
      <c r="IN40" s="58" t="str">
        <f t="shared" si="342"/>
        <v/>
      </c>
      <c r="IO40" s="58" t="str">
        <f t="shared" si="343"/>
        <v/>
      </c>
      <c r="IP40" s="58" t="str">
        <f t="shared" si="344"/>
        <v/>
      </c>
      <c r="IQ40" s="58" t="str">
        <f t="shared" si="345"/>
        <v/>
      </c>
      <c r="IR40" s="58" t="str">
        <f t="shared" si="346"/>
        <v/>
      </c>
      <c r="IS40" s="58" t="str">
        <f t="shared" si="347"/>
        <v/>
      </c>
      <c r="IT40" s="58" t="str">
        <f t="shared" si="348"/>
        <v/>
      </c>
      <c r="IU40" s="58" t="str">
        <f t="shared" si="349"/>
        <v/>
      </c>
      <c r="IV40" s="58" t="str">
        <f t="shared" si="350"/>
        <v/>
      </c>
      <c r="IW40" s="58" t="str">
        <f t="shared" si="351"/>
        <v/>
      </c>
      <c r="IX40" s="58" t="str">
        <f t="shared" si="352"/>
        <v/>
      </c>
      <c r="IY40" s="58" t="str">
        <f t="shared" si="353"/>
        <v/>
      </c>
      <c r="IZ40" s="58" t="str">
        <f t="shared" si="354"/>
        <v/>
      </c>
      <c r="JA40" s="58" t="str">
        <f t="shared" si="355"/>
        <v/>
      </c>
      <c r="JB40" s="58" t="str">
        <f t="shared" si="356"/>
        <v/>
      </c>
      <c r="JC40" s="58" t="str">
        <f t="shared" si="357"/>
        <v/>
      </c>
      <c r="JD40" s="58" t="str">
        <f t="shared" si="358"/>
        <v/>
      </c>
      <c r="JE40" s="58" t="str">
        <f t="shared" si="359"/>
        <v/>
      </c>
      <c r="JF40" s="58" t="str">
        <f t="shared" si="360"/>
        <v/>
      </c>
      <c r="JG40" s="58" t="str">
        <f t="shared" si="361"/>
        <v/>
      </c>
      <c r="JH40" s="58" t="str">
        <f t="shared" si="362"/>
        <v/>
      </c>
      <c r="JI40" s="58" t="str">
        <f t="shared" si="363"/>
        <v/>
      </c>
      <c r="JJ40" s="58" t="str">
        <f t="shared" si="364"/>
        <v/>
      </c>
      <c r="JK40" s="58" t="str">
        <f t="shared" si="365"/>
        <v/>
      </c>
      <c r="JL40" s="58" t="str">
        <f t="shared" si="366"/>
        <v/>
      </c>
      <c r="JM40" s="58" t="str">
        <f t="shared" si="367"/>
        <v/>
      </c>
      <c r="JN40" s="58" t="str">
        <f t="shared" si="368"/>
        <v/>
      </c>
      <c r="JO40" s="58" t="str">
        <f t="shared" si="369"/>
        <v/>
      </c>
      <c r="JP40" s="58" t="str">
        <f t="shared" si="370"/>
        <v/>
      </c>
      <c r="JQ40" s="58" t="str">
        <f t="shared" si="371"/>
        <v/>
      </c>
      <c r="JR40" s="58" t="str">
        <f t="shared" si="372"/>
        <v/>
      </c>
      <c r="JS40" s="58" t="str">
        <f t="shared" si="373"/>
        <v/>
      </c>
      <c r="JT40" s="58" t="str">
        <f t="shared" si="374"/>
        <v/>
      </c>
      <c r="JU40" s="58" t="str">
        <f t="shared" si="375"/>
        <v/>
      </c>
      <c r="JV40" s="58" t="str">
        <f t="shared" si="376"/>
        <v/>
      </c>
      <c r="JW40" s="58" t="str">
        <f t="shared" si="377"/>
        <v/>
      </c>
      <c r="JX40" s="58" t="str">
        <f t="shared" si="378"/>
        <v/>
      </c>
      <c r="JY40" s="58" t="str">
        <f t="shared" si="379"/>
        <v/>
      </c>
      <c r="JZ40" s="58" t="str">
        <f t="shared" si="380"/>
        <v/>
      </c>
      <c r="KA40" s="58" t="str">
        <f t="shared" si="381"/>
        <v/>
      </c>
      <c r="KB40" s="58" t="str">
        <f t="shared" si="382"/>
        <v/>
      </c>
      <c r="KC40" s="58" t="str">
        <f t="shared" si="383"/>
        <v/>
      </c>
      <c r="KD40" s="58" t="str">
        <f t="shared" si="384"/>
        <v/>
      </c>
      <c r="KE40" s="58" t="str">
        <f t="shared" si="385"/>
        <v/>
      </c>
      <c r="KF40" s="58" t="str">
        <f t="shared" si="386"/>
        <v/>
      </c>
      <c r="KG40" s="58" t="str">
        <f t="shared" si="387"/>
        <v/>
      </c>
      <c r="KH40" s="58" t="str">
        <f t="shared" si="388"/>
        <v/>
      </c>
      <c r="KI40" s="58" t="str">
        <f t="shared" si="389"/>
        <v/>
      </c>
      <c r="KJ40" s="58" t="str">
        <f t="shared" si="390"/>
        <v/>
      </c>
      <c r="KK40" s="58" t="str">
        <f t="shared" si="391"/>
        <v/>
      </c>
      <c r="KL40" s="58" t="str">
        <f t="shared" si="392"/>
        <v/>
      </c>
      <c r="KM40" s="58" t="str">
        <f t="shared" si="393"/>
        <v/>
      </c>
      <c r="KN40" s="58" t="str">
        <f t="shared" si="394"/>
        <v/>
      </c>
      <c r="KO40" s="58" t="str">
        <f t="shared" si="395"/>
        <v/>
      </c>
      <c r="KP40" s="58" t="str">
        <f t="shared" si="396"/>
        <v/>
      </c>
      <c r="KQ40" s="58" t="str">
        <f t="shared" si="397"/>
        <v/>
      </c>
      <c r="KR40" s="58" t="str">
        <f t="shared" si="398"/>
        <v/>
      </c>
      <c r="KS40" s="58" t="str">
        <f t="shared" si="399"/>
        <v/>
      </c>
      <c r="KT40" s="58" t="str">
        <f t="shared" si="400"/>
        <v/>
      </c>
      <c r="KU40" s="58" t="str">
        <f t="shared" si="401"/>
        <v/>
      </c>
      <c r="KV40" s="58" t="str">
        <f t="shared" si="402"/>
        <v/>
      </c>
      <c r="KW40" s="58" t="str">
        <f t="shared" si="403"/>
        <v/>
      </c>
      <c r="KX40" s="58" t="str">
        <f t="shared" si="404"/>
        <v/>
      </c>
    </row>
    <row r="41" spans="1:310" x14ac:dyDescent="0.55000000000000004">
      <c r="G41" s="63" t="s">
        <v>60</v>
      </c>
      <c r="H41" s="61">
        <v>5</v>
      </c>
      <c r="I41" s="61" t="s">
        <v>16</v>
      </c>
      <c r="K41" s="58" t="str">
        <f t="shared" si="104"/>
        <v/>
      </c>
      <c r="L41" s="58" t="str">
        <f t="shared" si="106"/>
        <v/>
      </c>
      <c r="M41" s="58" t="str">
        <f t="shared" si="107"/>
        <v/>
      </c>
      <c r="N41" s="58" t="str">
        <f t="shared" si="108"/>
        <v/>
      </c>
      <c r="O41" s="58" t="str">
        <f t="shared" si="109"/>
        <v/>
      </c>
      <c r="P41" s="58" t="str">
        <f t="shared" si="110"/>
        <v/>
      </c>
      <c r="Q41" s="58" t="str">
        <f t="shared" si="111"/>
        <v/>
      </c>
      <c r="R41" s="58" t="str">
        <f t="shared" si="112"/>
        <v/>
      </c>
      <c r="S41" s="58" t="str">
        <f t="shared" si="113"/>
        <v/>
      </c>
      <c r="T41" s="58" t="str">
        <f t="shared" si="114"/>
        <v/>
      </c>
      <c r="U41" s="58" t="str">
        <f t="shared" si="115"/>
        <v/>
      </c>
      <c r="V41" s="58" t="str">
        <f t="shared" si="116"/>
        <v/>
      </c>
      <c r="W41" s="58" t="str">
        <f t="shared" si="117"/>
        <v/>
      </c>
      <c r="X41" s="58" t="str">
        <f t="shared" si="118"/>
        <v/>
      </c>
      <c r="Y41" s="58" t="str">
        <f t="shared" si="119"/>
        <v/>
      </c>
      <c r="Z41" s="58" t="str">
        <f t="shared" si="120"/>
        <v/>
      </c>
      <c r="AA41" s="58" t="str">
        <f t="shared" si="121"/>
        <v/>
      </c>
      <c r="AB41" s="58" t="str">
        <f t="shared" si="122"/>
        <v/>
      </c>
      <c r="AC41" s="58" t="str">
        <f t="shared" si="123"/>
        <v/>
      </c>
      <c r="AD41" s="58" t="str">
        <f t="shared" si="124"/>
        <v/>
      </c>
      <c r="AE41" s="58" t="str">
        <f t="shared" si="125"/>
        <v/>
      </c>
      <c r="AF41" s="58" t="str">
        <f t="shared" si="126"/>
        <v/>
      </c>
      <c r="AG41" s="58" t="str">
        <f t="shared" si="127"/>
        <v/>
      </c>
      <c r="AH41" s="58" t="str">
        <f t="shared" si="128"/>
        <v/>
      </c>
      <c r="AI41" s="58" t="str">
        <f t="shared" si="129"/>
        <v/>
      </c>
      <c r="AJ41" s="58" t="str">
        <f t="shared" si="130"/>
        <v/>
      </c>
      <c r="AK41" s="58" t="str">
        <f t="shared" si="131"/>
        <v/>
      </c>
      <c r="AL41" s="58" t="str">
        <f t="shared" si="132"/>
        <v/>
      </c>
      <c r="AM41" s="58" t="str">
        <f t="shared" si="133"/>
        <v/>
      </c>
      <c r="AN41" s="58" t="str">
        <f t="shared" si="134"/>
        <v/>
      </c>
      <c r="AO41" s="58" t="str">
        <f t="shared" si="135"/>
        <v/>
      </c>
      <c r="AP41" s="58" t="str">
        <f t="shared" si="136"/>
        <v/>
      </c>
      <c r="AQ41" s="58" t="str">
        <f t="shared" si="137"/>
        <v/>
      </c>
      <c r="AR41" s="58" t="str">
        <f t="shared" si="138"/>
        <v/>
      </c>
      <c r="AS41" s="58" t="str">
        <f t="shared" si="139"/>
        <v/>
      </c>
      <c r="AT41" s="58" t="str">
        <f t="shared" si="140"/>
        <v/>
      </c>
      <c r="AU41" s="58" t="str">
        <f t="shared" si="141"/>
        <v/>
      </c>
      <c r="AV41" s="58" t="str">
        <f t="shared" si="142"/>
        <v/>
      </c>
      <c r="AW41" s="58" t="str">
        <f t="shared" si="143"/>
        <v/>
      </c>
      <c r="AX41" s="58" t="str">
        <f t="shared" si="144"/>
        <v/>
      </c>
      <c r="AY41" s="58" t="str">
        <f t="shared" si="145"/>
        <v/>
      </c>
      <c r="AZ41" s="58" t="str">
        <f t="shared" si="146"/>
        <v/>
      </c>
      <c r="BA41" s="58" t="str">
        <f t="shared" si="147"/>
        <v/>
      </c>
      <c r="BB41" s="58" t="str">
        <f t="shared" si="148"/>
        <v/>
      </c>
      <c r="BC41" s="58" t="str">
        <f t="shared" si="149"/>
        <v/>
      </c>
      <c r="BD41" s="58" t="str">
        <f t="shared" si="150"/>
        <v/>
      </c>
      <c r="BE41" s="58" t="str">
        <f t="shared" si="151"/>
        <v/>
      </c>
      <c r="BF41" s="58" t="str">
        <f t="shared" si="152"/>
        <v/>
      </c>
      <c r="BG41" s="58" t="str">
        <f t="shared" si="153"/>
        <v/>
      </c>
      <c r="BH41" s="58" t="str">
        <f t="shared" si="154"/>
        <v/>
      </c>
      <c r="BI41" s="58" t="str">
        <f t="shared" si="155"/>
        <v/>
      </c>
      <c r="BJ41" s="58" t="str">
        <f t="shared" si="156"/>
        <v/>
      </c>
      <c r="BK41" s="58" t="str">
        <f t="shared" si="157"/>
        <v/>
      </c>
      <c r="BL41" s="58" t="str">
        <f t="shared" si="158"/>
        <v/>
      </c>
      <c r="BM41" s="58" t="str">
        <f t="shared" si="159"/>
        <v/>
      </c>
      <c r="BN41" s="58" t="str">
        <f t="shared" si="160"/>
        <v/>
      </c>
      <c r="BO41" s="58" t="str">
        <f t="shared" si="161"/>
        <v/>
      </c>
      <c r="BP41" s="58" t="str">
        <f t="shared" si="162"/>
        <v/>
      </c>
      <c r="BQ41" s="58" t="str">
        <f t="shared" si="163"/>
        <v/>
      </c>
      <c r="BR41" s="58" t="str">
        <f t="shared" si="164"/>
        <v/>
      </c>
      <c r="BS41" s="58" t="str">
        <f t="shared" si="165"/>
        <v/>
      </c>
      <c r="BT41" s="58" t="str">
        <f t="shared" si="166"/>
        <v/>
      </c>
      <c r="BU41" s="58" t="str">
        <f t="shared" si="167"/>
        <v/>
      </c>
      <c r="BV41" s="58" t="str">
        <f t="shared" si="168"/>
        <v/>
      </c>
      <c r="BW41" s="58" t="str">
        <f t="shared" si="169"/>
        <v/>
      </c>
      <c r="BX41" s="58" t="str">
        <f t="shared" si="170"/>
        <v/>
      </c>
      <c r="BY41" s="58" t="str">
        <f t="shared" si="171"/>
        <v/>
      </c>
      <c r="BZ41" s="58" t="str">
        <f t="shared" si="172"/>
        <v/>
      </c>
      <c r="CA41" s="58" t="str">
        <f t="shared" si="173"/>
        <v/>
      </c>
      <c r="CB41" s="58" t="str">
        <f t="shared" si="174"/>
        <v/>
      </c>
      <c r="CC41" s="58" t="str">
        <f t="shared" si="175"/>
        <v/>
      </c>
      <c r="CD41" s="58" t="str">
        <f t="shared" si="176"/>
        <v/>
      </c>
      <c r="CE41" s="58" t="str">
        <f t="shared" si="177"/>
        <v/>
      </c>
      <c r="CF41" s="58" t="str">
        <f t="shared" si="178"/>
        <v/>
      </c>
      <c r="CG41" s="58" t="str">
        <f t="shared" si="179"/>
        <v/>
      </c>
      <c r="CH41" s="58" t="str">
        <f t="shared" si="180"/>
        <v/>
      </c>
      <c r="CI41" s="58" t="str">
        <f t="shared" si="181"/>
        <v/>
      </c>
      <c r="CJ41" s="58" t="str">
        <f t="shared" si="182"/>
        <v/>
      </c>
      <c r="CK41" s="58" t="str">
        <f t="shared" si="183"/>
        <v/>
      </c>
      <c r="CL41" s="58" t="str">
        <f t="shared" si="184"/>
        <v/>
      </c>
      <c r="CM41" s="58" t="str">
        <f t="shared" si="185"/>
        <v/>
      </c>
      <c r="CN41" s="58" t="str">
        <f t="shared" si="186"/>
        <v/>
      </c>
      <c r="CO41" s="58" t="str">
        <f t="shared" si="187"/>
        <v/>
      </c>
      <c r="CP41" s="58" t="str">
        <f t="shared" si="188"/>
        <v/>
      </c>
      <c r="CQ41" s="58" t="str">
        <f t="shared" si="189"/>
        <v/>
      </c>
      <c r="CR41" s="58" t="str">
        <f t="shared" si="190"/>
        <v/>
      </c>
      <c r="CS41" s="58" t="str">
        <f t="shared" si="191"/>
        <v/>
      </c>
      <c r="CT41" s="58" t="str">
        <f t="shared" si="192"/>
        <v/>
      </c>
      <c r="CU41" s="58" t="str">
        <f t="shared" si="193"/>
        <v/>
      </c>
      <c r="CV41" s="58" t="str">
        <f t="shared" si="194"/>
        <v/>
      </c>
      <c r="CW41" s="58" t="str">
        <f t="shared" si="195"/>
        <v/>
      </c>
      <c r="CX41" s="58" t="str">
        <f t="shared" si="196"/>
        <v/>
      </c>
      <c r="CY41" s="58" t="str">
        <f t="shared" si="197"/>
        <v/>
      </c>
      <c r="CZ41" s="58" t="str">
        <f t="shared" si="198"/>
        <v/>
      </c>
      <c r="DA41" s="58" t="str">
        <f t="shared" si="199"/>
        <v/>
      </c>
      <c r="DB41" s="58" t="str">
        <f t="shared" si="200"/>
        <v/>
      </c>
      <c r="DC41" s="58" t="str">
        <f t="shared" si="201"/>
        <v/>
      </c>
      <c r="DD41" s="58" t="str">
        <f t="shared" si="202"/>
        <v/>
      </c>
      <c r="DE41" s="58" t="str">
        <f t="shared" si="203"/>
        <v/>
      </c>
      <c r="DF41" s="58" t="str">
        <f t="shared" si="204"/>
        <v/>
      </c>
      <c r="DG41" s="58" t="str">
        <f t="shared" si="205"/>
        <v/>
      </c>
      <c r="DH41" s="58" t="str">
        <f t="shared" si="206"/>
        <v/>
      </c>
      <c r="DI41" s="58" t="str">
        <f t="shared" si="207"/>
        <v/>
      </c>
      <c r="DJ41" s="58" t="str">
        <f t="shared" si="208"/>
        <v/>
      </c>
      <c r="DK41" s="58" t="str">
        <f t="shared" si="209"/>
        <v/>
      </c>
      <c r="DL41" s="58" t="str">
        <f t="shared" si="210"/>
        <v/>
      </c>
      <c r="DM41" s="58" t="str">
        <f t="shared" si="211"/>
        <v/>
      </c>
      <c r="DN41" s="58" t="str">
        <f t="shared" si="212"/>
        <v/>
      </c>
      <c r="DO41" s="58" t="str">
        <f t="shared" si="213"/>
        <v/>
      </c>
      <c r="DP41" s="58" t="str">
        <f t="shared" si="214"/>
        <v/>
      </c>
      <c r="DQ41" s="58" t="str">
        <f t="shared" si="215"/>
        <v/>
      </c>
      <c r="DR41" s="58" t="str">
        <f t="shared" si="216"/>
        <v/>
      </c>
      <c r="DS41" s="58" t="str">
        <f t="shared" si="217"/>
        <v/>
      </c>
      <c r="DT41" s="58" t="str">
        <f t="shared" si="218"/>
        <v/>
      </c>
      <c r="DU41" s="58" t="str">
        <f t="shared" si="219"/>
        <v/>
      </c>
      <c r="DV41" s="58" t="str">
        <f t="shared" si="220"/>
        <v/>
      </c>
      <c r="DW41" s="58" t="str">
        <f t="shared" si="221"/>
        <v/>
      </c>
      <c r="DX41" s="58" t="str">
        <f t="shared" si="222"/>
        <v/>
      </c>
      <c r="DY41" s="58" t="str">
        <f t="shared" si="223"/>
        <v/>
      </c>
      <c r="DZ41" s="58" t="str">
        <f t="shared" si="224"/>
        <v/>
      </c>
      <c r="EA41" s="58" t="str">
        <f t="shared" si="225"/>
        <v/>
      </c>
      <c r="EB41" s="58" t="str">
        <f t="shared" si="226"/>
        <v/>
      </c>
      <c r="EC41" s="58" t="str">
        <f t="shared" si="227"/>
        <v/>
      </c>
      <c r="ED41" s="58" t="str">
        <f t="shared" si="228"/>
        <v/>
      </c>
      <c r="EE41" s="58" t="str">
        <f t="shared" si="229"/>
        <v/>
      </c>
      <c r="EF41" s="58" t="str">
        <f t="shared" si="230"/>
        <v/>
      </c>
      <c r="EG41" s="58" t="str">
        <f t="shared" si="231"/>
        <v/>
      </c>
      <c r="EH41" s="58" t="str">
        <f t="shared" si="232"/>
        <v/>
      </c>
      <c r="EI41" s="58" t="str">
        <f t="shared" si="233"/>
        <v/>
      </c>
      <c r="EJ41" s="58" t="str">
        <f t="shared" si="234"/>
        <v/>
      </c>
      <c r="EK41" s="58" t="str">
        <f t="shared" si="235"/>
        <v/>
      </c>
      <c r="EL41" s="58" t="str">
        <f t="shared" si="236"/>
        <v/>
      </c>
      <c r="EM41" s="58" t="str">
        <f t="shared" si="237"/>
        <v/>
      </c>
      <c r="EN41" s="58" t="str">
        <f t="shared" si="238"/>
        <v/>
      </c>
      <c r="EO41" s="58" t="str">
        <f t="shared" si="239"/>
        <v/>
      </c>
      <c r="EP41" s="58" t="str">
        <f t="shared" si="240"/>
        <v/>
      </c>
      <c r="EQ41" s="58" t="str">
        <f t="shared" si="241"/>
        <v/>
      </c>
      <c r="ER41" s="58" t="str">
        <f t="shared" si="242"/>
        <v/>
      </c>
      <c r="ES41" s="58" t="str">
        <f t="shared" si="243"/>
        <v/>
      </c>
      <c r="ET41" s="58" t="str">
        <f t="shared" si="244"/>
        <v/>
      </c>
      <c r="EU41" s="58" t="str">
        <f t="shared" si="245"/>
        <v/>
      </c>
      <c r="EV41" s="58" t="str">
        <f t="shared" si="246"/>
        <v/>
      </c>
      <c r="EW41" s="58" t="str">
        <f t="shared" si="247"/>
        <v/>
      </c>
      <c r="EX41" s="58" t="str">
        <f t="shared" si="248"/>
        <v/>
      </c>
      <c r="EY41" s="58" t="str">
        <f t="shared" si="249"/>
        <v/>
      </c>
      <c r="EZ41" s="58" t="str">
        <f t="shared" si="250"/>
        <v/>
      </c>
      <c r="FA41" s="58" t="str">
        <f t="shared" si="251"/>
        <v/>
      </c>
      <c r="FB41" s="58" t="str">
        <f t="shared" si="252"/>
        <v/>
      </c>
      <c r="FC41" s="58" t="str">
        <f t="shared" si="253"/>
        <v/>
      </c>
      <c r="FD41" s="58" t="str">
        <f t="shared" si="254"/>
        <v/>
      </c>
      <c r="FE41" s="58" t="str">
        <f t="shared" si="255"/>
        <v/>
      </c>
      <c r="FF41" s="58" t="str">
        <f t="shared" si="256"/>
        <v/>
      </c>
      <c r="FG41" s="58" t="str">
        <f t="shared" si="257"/>
        <v/>
      </c>
      <c r="FH41" s="58" t="str">
        <f t="shared" si="258"/>
        <v/>
      </c>
      <c r="FI41" s="58" t="str">
        <f t="shared" si="259"/>
        <v/>
      </c>
      <c r="FJ41" s="58" t="str">
        <f t="shared" si="260"/>
        <v/>
      </c>
      <c r="FK41" s="58" t="str">
        <f t="shared" si="261"/>
        <v/>
      </c>
      <c r="FL41" s="58" t="str">
        <f t="shared" si="262"/>
        <v/>
      </c>
      <c r="FM41" s="58" t="str">
        <f t="shared" si="263"/>
        <v/>
      </c>
      <c r="FN41" s="58" t="str">
        <f t="shared" si="264"/>
        <v/>
      </c>
      <c r="FO41" s="58" t="str">
        <f t="shared" si="265"/>
        <v/>
      </c>
      <c r="FP41" s="58" t="str">
        <f t="shared" si="266"/>
        <v/>
      </c>
      <c r="FQ41" s="58" t="str">
        <f t="shared" si="267"/>
        <v/>
      </c>
      <c r="FR41" s="58" t="str">
        <f t="shared" si="268"/>
        <v/>
      </c>
      <c r="FS41" s="58" t="str">
        <f t="shared" si="269"/>
        <v/>
      </c>
      <c r="FT41" s="58" t="str">
        <f t="shared" si="270"/>
        <v/>
      </c>
      <c r="FU41" s="58" t="str">
        <f t="shared" si="271"/>
        <v/>
      </c>
      <c r="FV41" s="58" t="str">
        <f t="shared" si="272"/>
        <v/>
      </c>
      <c r="FW41" s="58" t="str">
        <f t="shared" si="273"/>
        <v/>
      </c>
      <c r="FX41" s="58" t="str">
        <f t="shared" si="274"/>
        <v/>
      </c>
      <c r="FY41" s="58" t="str">
        <f t="shared" si="275"/>
        <v/>
      </c>
      <c r="FZ41" s="58" t="str">
        <f t="shared" si="276"/>
        <v/>
      </c>
      <c r="GA41" s="58" t="str">
        <f t="shared" si="277"/>
        <v/>
      </c>
      <c r="GB41" s="58" t="str">
        <f t="shared" si="278"/>
        <v/>
      </c>
      <c r="GC41" s="58" t="str">
        <f t="shared" si="279"/>
        <v/>
      </c>
      <c r="GD41" s="58" t="str">
        <f t="shared" si="280"/>
        <v/>
      </c>
      <c r="GE41" s="58" t="str">
        <f t="shared" si="281"/>
        <v/>
      </c>
      <c r="GF41" s="58" t="str">
        <f t="shared" si="282"/>
        <v/>
      </c>
      <c r="GG41" s="58" t="str">
        <f t="shared" si="283"/>
        <v/>
      </c>
      <c r="GH41" s="58" t="str">
        <f t="shared" si="284"/>
        <v/>
      </c>
      <c r="GI41" s="58" t="str">
        <f t="shared" si="285"/>
        <v/>
      </c>
      <c r="GJ41" s="58" t="str">
        <f t="shared" si="286"/>
        <v/>
      </c>
      <c r="GK41" s="58" t="str">
        <f t="shared" si="287"/>
        <v/>
      </c>
      <c r="GL41" s="58" t="str">
        <f t="shared" si="288"/>
        <v/>
      </c>
      <c r="GM41" s="58" t="str">
        <f t="shared" si="289"/>
        <v/>
      </c>
      <c r="GN41" s="58" t="str">
        <f t="shared" si="290"/>
        <v/>
      </c>
      <c r="GO41" s="58" t="str">
        <f t="shared" si="291"/>
        <v/>
      </c>
      <c r="GP41" s="58" t="str">
        <f t="shared" si="292"/>
        <v/>
      </c>
      <c r="GQ41" s="58" t="str">
        <f t="shared" si="293"/>
        <v/>
      </c>
      <c r="GR41" s="58" t="str">
        <f t="shared" si="294"/>
        <v/>
      </c>
      <c r="GS41" s="58" t="str">
        <f t="shared" si="295"/>
        <v/>
      </c>
      <c r="GT41" s="58" t="str">
        <f t="shared" si="296"/>
        <v/>
      </c>
      <c r="GU41" s="58" t="str">
        <f t="shared" si="297"/>
        <v/>
      </c>
      <c r="GV41" s="58" t="str">
        <f t="shared" si="298"/>
        <v/>
      </c>
      <c r="GW41" s="58" t="str">
        <f t="shared" si="299"/>
        <v/>
      </c>
      <c r="GX41" s="58" t="str">
        <f t="shared" si="300"/>
        <v/>
      </c>
      <c r="GY41" s="58" t="str">
        <f t="shared" si="301"/>
        <v/>
      </c>
      <c r="GZ41" s="58" t="str">
        <f t="shared" si="302"/>
        <v/>
      </c>
      <c r="HA41" s="58" t="str">
        <f t="shared" si="303"/>
        <v/>
      </c>
      <c r="HB41" s="58" t="str">
        <f t="shared" si="304"/>
        <v/>
      </c>
      <c r="HC41" s="58" t="str">
        <f t="shared" si="305"/>
        <v/>
      </c>
      <c r="HD41" s="58" t="str">
        <f t="shared" si="306"/>
        <v/>
      </c>
      <c r="HE41" s="58" t="str">
        <f t="shared" si="307"/>
        <v/>
      </c>
      <c r="HF41" s="58" t="str">
        <f t="shared" si="308"/>
        <v/>
      </c>
      <c r="HG41" s="58" t="str">
        <f t="shared" si="309"/>
        <v/>
      </c>
      <c r="HH41" s="58" t="str">
        <f t="shared" si="310"/>
        <v/>
      </c>
      <c r="HI41" s="58" t="str">
        <f t="shared" si="311"/>
        <v/>
      </c>
      <c r="HJ41" s="58" t="str">
        <f t="shared" si="312"/>
        <v/>
      </c>
      <c r="HK41" s="58" t="str">
        <f t="shared" si="313"/>
        <v/>
      </c>
      <c r="HL41" s="58" t="str">
        <f t="shared" si="314"/>
        <v/>
      </c>
      <c r="HM41" s="58" t="str">
        <f t="shared" si="315"/>
        <v/>
      </c>
      <c r="HN41" s="58" t="str">
        <f t="shared" si="316"/>
        <v/>
      </c>
      <c r="HO41" s="58" t="str">
        <f t="shared" si="317"/>
        <v/>
      </c>
      <c r="HP41" s="58" t="str">
        <f t="shared" si="318"/>
        <v/>
      </c>
      <c r="HQ41" s="58" t="str">
        <f t="shared" si="319"/>
        <v/>
      </c>
      <c r="HR41" s="58" t="str">
        <f t="shared" si="320"/>
        <v/>
      </c>
      <c r="HS41" s="58" t="str">
        <f t="shared" si="321"/>
        <v/>
      </c>
      <c r="HT41" s="58" t="str">
        <f t="shared" si="322"/>
        <v/>
      </c>
      <c r="HU41" s="58" t="str">
        <f t="shared" si="323"/>
        <v/>
      </c>
      <c r="HV41" s="58" t="str">
        <f t="shared" si="324"/>
        <v/>
      </c>
      <c r="HW41" s="58" t="str">
        <f t="shared" si="325"/>
        <v/>
      </c>
      <c r="HX41" s="58" t="str">
        <f t="shared" si="326"/>
        <v/>
      </c>
      <c r="HY41" s="58" t="str">
        <f t="shared" si="327"/>
        <v/>
      </c>
      <c r="HZ41" s="58" t="str">
        <f t="shared" si="328"/>
        <v/>
      </c>
      <c r="IA41" s="58" t="str">
        <f t="shared" si="329"/>
        <v/>
      </c>
      <c r="IB41" s="58" t="str">
        <f t="shared" si="330"/>
        <v/>
      </c>
      <c r="IC41" s="58" t="str">
        <f t="shared" si="331"/>
        <v/>
      </c>
      <c r="ID41" s="58" t="str">
        <f t="shared" si="332"/>
        <v/>
      </c>
      <c r="IE41" s="58" t="str">
        <f t="shared" si="333"/>
        <v/>
      </c>
      <c r="IF41" s="58" t="str">
        <f t="shared" si="334"/>
        <v/>
      </c>
      <c r="IG41" s="58" t="str">
        <f t="shared" si="335"/>
        <v/>
      </c>
      <c r="IH41" s="58" t="str">
        <f t="shared" si="336"/>
        <v/>
      </c>
      <c r="II41" s="58" t="str">
        <f t="shared" si="337"/>
        <v/>
      </c>
      <c r="IJ41" s="58" t="str">
        <f t="shared" si="338"/>
        <v/>
      </c>
      <c r="IK41" s="58" t="str">
        <f t="shared" si="339"/>
        <v/>
      </c>
      <c r="IL41" s="58" t="str">
        <f t="shared" si="340"/>
        <v/>
      </c>
      <c r="IM41" s="58" t="str">
        <f t="shared" si="341"/>
        <v/>
      </c>
      <c r="IN41" s="58" t="str">
        <f t="shared" si="342"/>
        <v/>
      </c>
      <c r="IO41" s="58" t="str">
        <f t="shared" si="343"/>
        <v/>
      </c>
      <c r="IP41" s="58" t="str">
        <f t="shared" si="344"/>
        <v/>
      </c>
      <c r="IQ41" s="58" t="str">
        <f t="shared" si="345"/>
        <v/>
      </c>
      <c r="IR41" s="58" t="str">
        <f t="shared" si="346"/>
        <v/>
      </c>
      <c r="IS41" s="58" t="str">
        <f t="shared" si="347"/>
        <v/>
      </c>
      <c r="IT41" s="58" t="str">
        <f t="shared" si="348"/>
        <v/>
      </c>
      <c r="IU41" s="58" t="str">
        <f t="shared" si="349"/>
        <v/>
      </c>
      <c r="IV41" s="58" t="str">
        <f t="shared" si="350"/>
        <v/>
      </c>
      <c r="IW41" s="58" t="str">
        <f t="shared" si="351"/>
        <v/>
      </c>
      <c r="IX41" s="58" t="str">
        <f t="shared" si="352"/>
        <v/>
      </c>
      <c r="IY41" s="58" t="str">
        <f t="shared" si="353"/>
        <v/>
      </c>
      <c r="IZ41" s="58" t="str">
        <f t="shared" si="354"/>
        <v/>
      </c>
      <c r="JA41" s="58" t="str">
        <f t="shared" si="355"/>
        <v/>
      </c>
      <c r="JB41" s="58" t="str">
        <f t="shared" si="356"/>
        <v/>
      </c>
      <c r="JC41" s="58" t="str">
        <f t="shared" si="357"/>
        <v/>
      </c>
      <c r="JD41" s="58" t="str">
        <f t="shared" si="358"/>
        <v/>
      </c>
      <c r="JE41" s="58" t="str">
        <f t="shared" si="359"/>
        <v/>
      </c>
      <c r="JF41" s="58" t="str">
        <f t="shared" si="360"/>
        <v/>
      </c>
      <c r="JG41" s="58" t="str">
        <f t="shared" si="361"/>
        <v/>
      </c>
      <c r="JH41" s="58" t="str">
        <f t="shared" si="362"/>
        <v/>
      </c>
      <c r="JI41" s="58" t="str">
        <f t="shared" si="363"/>
        <v/>
      </c>
      <c r="JJ41" s="58" t="str">
        <f t="shared" si="364"/>
        <v/>
      </c>
      <c r="JK41" s="58" t="str">
        <f t="shared" si="365"/>
        <v/>
      </c>
      <c r="JL41" s="58" t="str">
        <f t="shared" si="366"/>
        <v/>
      </c>
      <c r="JM41" s="58" t="str">
        <f t="shared" si="367"/>
        <v/>
      </c>
      <c r="JN41" s="58" t="str">
        <f t="shared" si="368"/>
        <v/>
      </c>
      <c r="JO41" s="58" t="str">
        <f t="shared" si="369"/>
        <v/>
      </c>
      <c r="JP41" s="58" t="str">
        <f t="shared" si="370"/>
        <v/>
      </c>
      <c r="JQ41" s="58" t="str">
        <f t="shared" si="371"/>
        <v/>
      </c>
      <c r="JR41" s="58" t="str">
        <f t="shared" si="372"/>
        <v/>
      </c>
      <c r="JS41" s="58" t="str">
        <f t="shared" si="373"/>
        <v/>
      </c>
      <c r="JT41" s="58" t="str">
        <f t="shared" si="374"/>
        <v/>
      </c>
      <c r="JU41" s="58" t="str">
        <f t="shared" si="375"/>
        <v/>
      </c>
      <c r="JV41" s="58" t="str">
        <f t="shared" si="376"/>
        <v/>
      </c>
      <c r="JW41" s="58" t="str">
        <f t="shared" si="377"/>
        <v/>
      </c>
      <c r="JX41" s="58" t="str">
        <f t="shared" si="378"/>
        <v/>
      </c>
      <c r="JY41" s="58" t="str">
        <f t="shared" si="379"/>
        <v/>
      </c>
      <c r="JZ41" s="58" t="str">
        <f t="shared" si="380"/>
        <v/>
      </c>
      <c r="KA41" s="58" t="str">
        <f t="shared" si="381"/>
        <v/>
      </c>
      <c r="KB41" s="58" t="str">
        <f t="shared" si="382"/>
        <v/>
      </c>
      <c r="KC41" s="58" t="str">
        <f t="shared" si="383"/>
        <v/>
      </c>
      <c r="KD41" s="58" t="str">
        <f t="shared" si="384"/>
        <v/>
      </c>
      <c r="KE41" s="58" t="str">
        <f t="shared" si="385"/>
        <v/>
      </c>
      <c r="KF41" s="58" t="str">
        <f t="shared" si="386"/>
        <v/>
      </c>
      <c r="KG41" s="58" t="str">
        <f t="shared" si="387"/>
        <v/>
      </c>
      <c r="KH41" s="58" t="str">
        <f t="shared" si="388"/>
        <v/>
      </c>
      <c r="KI41" s="58" t="str">
        <f t="shared" si="389"/>
        <v/>
      </c>
      <c r="KJ41" s="58" t="str">
        <f t="shared" si="390"/>
        <v/>
      </c>
      <c r="KK41" s="58" t="str">
        <f t="shared" si="391"/>
        <v/>
      </c>
      <c r="KL41" s="58" t="str">
        <f t="shared" si="392"/>
        <v/>
      </c>
      <c r="KM41" s="58" t="str">
        <f t="shared" si="393"/>
        <v/>
      </c>
      <c r="KN41" s="58" t="str">
        <f t="shared" si="394"/>
        <v/>
      </c>
      <c r="KO41" s="58" t="str">
        <f t="shared" si="395"/>
        <v/>
      </c>
      <c r="KP41" s="58" t="str">
        <f t="shared" si="396"/>
        <v/>
      </c>
      <c r="KQ41" s="58" t="str">
        <f t="shared" si="397"/>
        <v/>
      </c>
      <c r="KR41" s="58" t="str">
        <f t="shared" si="398"/>
        <v/>
      </c>
      <c r="KS41" s="58" t="str">
        <f t="shared" si="399"/>
        <v/>
      </c>
      <c r="KT41" s="58" t="str">
        <f t="shared" si="400"/>
        <v/>
      </c>
      <c r="KU41" s="58" t="str">
        <f t="shared" si="401"/>
        <v/>
      </c>
      <c r="KV41" s="58" t="str">
        <f t="shared" si="402"/>
        <v/>
      </c>
      <c r="KW41" s="58" t="str">
        <f t="shared" si="403"/>
        <v/>
      </c>
      <c r="KX41" s="58" t="str">
        <f t="shared" si="404"/>
        <v/>
      </c>
    </row>
    <row r="42" spans="1:310" x14ac:dyDescent="0.55000000000000004">
      <c r="G42" s="62"/>
      <c r="H42" s="61">
        <v>6</v>
      </c>
      <c r="I42" s="61" t="s">
        <v>17</v>
      </c>
      <c r="K42" s="58" t="str">
        <f t="shared" si="104"/>
        <v/>
      </c>
      <c r="L42" s="58" t="str">
        <f t="shared" si="106"/>
        <v/>
      </c>
      <c r="M42" s="58" t="str">
        <f t="shared" si="107"/>
        <v/>
      </c>
      <c r="N42" s="58" t="str">
        <f t="shared" si="108"/>
        <v/>
      </c>
      <c r="O42" s="58" t="str">
        <f t="shared" si="109"/>
        <v/>
      </c>
      <c r="P42" s="58" t="str">
        <f t="shared" si="110"/>
        <v/>
      </c>
      <c r="Q42" s="58" t="str">
        <f t="shared" si="111"/>
        <v/>
      </c>
      <c r="R42" s="58" t="str">
        <f t="shared" si="112"/>
        <v/>
      </c>
      <c r="S42" s="58" t="str">
        <f t="shared" si="113"/>
        <v/>
      </c>
      <c r="T42" s="58" t="str">
        <f t="shared" si="114"/>
        <v/>
      </c>
      <c r="U42" s="58" t="str">
        <f t="shared" si="115"/>
        <v/>
      </c>
      <c r="V42" s="58" t="str">
        <f t="shared" si="116"/>
        <v/>
      </c>
      <c r="W42" s="58" t="str">
        <f t="shared" si="117"/>
        <v/>
      </c>
      <c r="X42" s="58" t="str">
        <f t="shared" si="118"/>
        <v/>
      </c>
      <c r="Y42" s="58" t="str">
        <f t="shared" si="119"/>
        <v/>
      </c>
      <c r="Z42" s="58" t="str">
        <f t="shared" si="120"/>
        <v/>
      </c>
      <c r="AA42" s="58" t="str">
        <f t="shared" si="121"/>
        <v/>
      </c>
      <c r="AB42" s="58" t="str">
        <f t="shared" si="122"/>
        <v/>
      </c>
      <c r="AC42" s="58" t="str">
        <f t="shared" si="123"/>
        <v/>
      </c>
      <c r="AD42" s="58" t="str">
        <f t="shared" si="124"/>
        <v/>
      </c>
      <c r="AE42" s="58" t="str">
        <f t="shared" si="125"/>
        <v/>
      </c>
      <c r="AF42" s="58" t="str">
        <f t="shared" si="126"/>
        <v/>
      </c>
      <c r="AG42" s="58" t="str">
        <f t="shared" si="127"/>
        <v/>
      </c>
      <c r="AH42" s="58" t="str">
        <f t="shared" si="128"/>
        <v/>
      </c>
      <c r="AI42" s="58" t="str">
        <f t="shared" si="129"/>
        <v/>
      </c>
      <c r="AJ42" s="58" t="str">
        <f t="shared" si="130"/>
        <v/>
      </c>
      <c r="AK42" s="58" t="str">
        <f t="shared" si="131"/>
        <v/>
      </c>
      <c r="AL42" s="58" t="str">
        <f t="shared" si="132"/>
        <v/>
      </c>
      <c r="AM42" s="58" t="str">
        <f t="shared" si="133"/>
        <v/>
      </c>
      <c r="AN42" s="58" t="str">
        <f t="shared" si="134"/>
        <v/>
      </c>
      <c r="AO42" s="58" t="str">
        <f t="shared" si="135"/>
        <v/>
      </c>
      <c r="AP42" s="58" t="str">
        <f t="shared" si="136"/>
        <v/>
      </c>
      <c r="AQ42" s="58" t="str">
        <f t="shared" si="137"/>
        <v/>
      </c>
      <c r="AR42" s="58" t="str">
        <f t="shared" si="138"/>
        <v/>
      </c>
      <c r="AS42" s="58" t="str">
        <f t="shared" si="139"/>
        <v/>
      </c>
      <c r="AT42" s="58" t="str">
        <f t="shared" si="140"/>
        <v/>
      </c>
      <c r="AU42" s="58" t="str">
        <f t="shared" si="141"/>
        <v/>
      </c>
      <c r="AV42" s="58" t="str">
        <f t="shared" si="142"/>
        <v/>
      </c>
      <c r="AW42" s="58" t="str">
        <f t="shared" si="143"/>
        <v/>
      </c>
      <c r="AX42" s="58" t="str">
        <f t="shared" si="144"/>
        <v/>
      </c>
      <c r="AY42" s="58" t="str">
        <f t="shared" si="145"/>
        <v/>
      </c>
      <c r="AZ42" s="58" t="str">
        <f t="shared" si="146"/>
        <v/>
      </c>
      <c r="BA42" s="58" t="str">
        <f t="shared" si="147"/>
        <v/>
      </c>
      <c r="BB42" s="58" t="str">
        <f t="shared" si="148"/>
        <v/>
      </c>
      <c r="BC42" s="58" t="str">
        <f t="shared" si="149"/>
        <v/>
      </c>
      <c r="BD42" s="58" t="str">
        <f t="shared" si="150"/>
        <v/>
      </c>
      <c r="BE42" s="58" t="str">
        <f t="shared" si="151"/>
        <v/>
      </c>
      <c r="BF42" s="58" t="str">
        <f t="shared" si="152"/>
        <v/>
      </c>
      <c r="BG42" s="58" t="str">
        <f t="shared" si="153"/>
        <v/>
      </c>
      <c r="BH42" s="58" t="str">
        <f t="shared" si="154"/>
        <v/>
      </c>
      <c r="BI42" s="58" t="str">
        <f t="shared" si="155"/>
        <v/>
      </c>
      <c r="BJ42" s="58" t="str">
        <f t="shared" si="156"/>
        <v/>
      </c>
      <c r="BK42" s="58" t="str">
        <f t="shared" si="157"/>
        <v/>
      </c>
      <c r="BL42" s="58" t="str">
        <f t="shared" si="158"/>
        <v/>
      </c>
      <c r="BM42" s="58" t="str">
        <f t="shared" si="159"/>
        <v/>
      </c>
      <c r="BN42" s="58" t="str">
        <f t="shared" si="160"/>
        <v/>
      </c>
      <c r="BO42" s="58" t="str">
        <f t="shared" si="161"/>
        <v/>
      </c>
      <c r="BP42" s="58" t="str">
        <f t="shared" si="162"/>
        <v/>
      </c>
      <c r="BQ42" s="58" t="str">
        <f t="shared" si="163"/>
        <v/>
      </c>
      <c r="BR42" s="58" t="str">
        <f t="shared" si="164"/>
        <v/>
      </c>
      <c r="BS42" s="58" t="str">
        <f t="shared" si="165"/>
        <v/>
      </c>
      <c r="BT42" s="58" t="str">
        <f t="shared" si="166"/>
        <v/>
      </c>
      <c r="BU42" s="58" t="str">
        <f t="shared" si="167"/>
        <v/>
      </c>
      <c r="BV42" s="58" t="str">
        <f t="shared" si="168"/>
        <v/>
      </c>
      <c r="BW42" s="58" t="str">
        <f t="shared" si="169"/>
        <v/>
      </c>
      <c r="BX42" s="58" t="str">
        <f t="shared" si="170"/>
        <v/>
      </c>
      <c r="BY42" s="58" t="str">
        <f t="shared" si="171"/>
        <v/>
      </c>
      <c r="BZ42" s="58" t="str">
        <f t="shared" si="172"/>
        <v/>
      </c>
      <c r="CA42" s="58" t="str">
        <f t="shared" si="173"/>
        <v/>
      </c>
      <c r="CB42" s="58" t="str">
        <f t="shared" si="174"/>
        <v/>
      </c>
      <c r="CC42" s="58" t="str">
        <f t="shared" si="175"/>
        <v/>
      </c>
      <c r="CD42" s="58" t="str">
        <f t="shared" si="176"/>
        <v/>
      </c>
      <c r="CE42" s="58" t="str">
        <f t="shared" si="177"/>
        <v/>
      </c>
      <c r="CF42" s="58" t="str">
        <f t="shared" si="178"/>
        <v/>
      </c>
      <c r="CG42" s="58" t="str">
        <f t="shared" si="179"/>
        <v/>
      </c>
      <c r="CH42" s="58" t="str">
        <f t="shared" si="180"/>
        <v/>
      </c>
      <c r="CI42" s="58" t="str">
        <f t="shared" si="181"/>
        <v/>
      </c>
      <c r="CJ42" s="58" t="str">
        <f t="shared" si="182"/>
        <v/>
      </c>
      <c r="CK42" s="58" t="str">
        <f t="shared" si="183"/>
        <v/>
      </c>
      <c r="CL42" s="58" t="str">
        <f t="shared" si="184"/>
        <v/>
      </c>
      <c r="CM42" s="58" t="str">
        <f t="shared" si="185"/>
        <v/>
      </c>
      <c r="CN42" s="58" t="str">
        <f t="shared" si="186"/>
        <v/>
      </c>
      <c r="CO42" s="58" t="str">
        <f t="shared" si="187"/>
        <v/>
      </c>
      <c r="CP42" s="58" t="str">
        <f t="shared" si="188"/>
        <v/>
      </c>
      <c r="CQ42" s="58" t="str">
        <f t="shared" si="189"/>
        <v/>
      </c>
      <c r="CR42" s="58" t="str">
        <f t="shared" si="190"/>
        <v/>
      </c>
      <c r="CS42" s="58" t="str">
        <f t="shared" si="191"/>
        <v/>
      </c>
      <c r="CT42" s="58" t="str">
        <f t="shared" si="192"/>
        <v/>
      </c>
      <c r="CU42" s="58" t="str">
        <f t="shared" si="193"/>
        <v/>
      </c>
      <c r="CV42" s="58" t="str">
        <f t="shared" si="194"/>
        <v/>
      </c>
      <c r="CW42" s="58" t="str">
        <f t="shared" si="195"/>
        <v/>
      </c>
      <c r="CX42" s="58" t="str">
        <f t="shared" si="196"/>
        <v/>
      </c>
      <c r="CY42" s="58" t="str">
        <f t="shared" si="197"/>
        <v/>
      </c>
      <c r="CZ42" s="58" t="str">
        <f t="shared" si="198"/>
        <v/>
      </c>
      <c r="DA42" s="58" t="str">
        <f t="shared" si="199"/>
        <v/>
      </c>
      <c r="DB42" s="58" t="str">
        <f t="shared" si="200"/>
        <v/>
      </c>
      <c r="DC42" s="58" t="str">
        <f t="shared" si="201"/>
        <v/>
      </c>
      <c r="DD42" s="58" t="str">
        <f t="shared" si="202"/>
        <v/>
      </c>
      <c r="DE42" s="58" t="str">
        <f t="shared" si="203"/>
        <v/>
      </c>
      <c r="DF42" s="58" t="str">
        <f t="shared" si="204"/>
        <v/>
      </c>
      <c r="DG42" s="58" t="str">
        <f t="shared" si="205"/>
        <v/>
      </c>
      <c r="DH42" s="58" t="str">
        <f t="shared" si="206"/>
        <v/>
      </c>
      <c r="DI42" s="58" t="str">
        <f t="shared" si="207"/>
        <v/>
      </c>
      <c r="DJ42" s="58" t="str">
        <f t="shared" si="208"/>
        <v/>
      </c>
      <c r="DK42" s="58" t="str">
        <f t="shared" si="209"/>
        <v/>
      </c>
      <c r="DL42" s="58" t="str">
        <f t="shared" si="210"/>
        <v/>
      </c>
      <c r="DM42" s="58" t="str">
        <f t="shared" si="211"/>
        <v/>
      </c>
      <c r="DN42" s="58" t="str">
        <f t="shared" si="212"/>
        <v/>
      </c>
      <c r="DO42" s="58" t="str">
        <f t="shared" si="213"/>
        <v/>
      </c>
      <c r="DP42" s="58" t="str">
        <f t="shared" si="214"/>
        <v/>
      </c>
      <c r="DQ42" s="58" t="str">
        <f t="shared" si="215"/>
        <v/>
      </c>
      <c r="DR42" s="58" t="str">
        <f t="shared" si="216"/>
        <v/>
      </c>
      <c r="DS42" s="58" t="str">
        <f t="shared" si="217"/>
        <v/>
      </c>
      <c r="DT42" s="58" t="str">
        <f t="shared" si="218"/>
        <v/>
      </c>
      <c r="DU42" s="58" t="str">
        <f t="shared" si="219"/>
        <v/>
      </c>
      <c r="DV42" s="58" t="str">
        <f t="shared" si="220"/>
        <v/>
      </c>
      <c r="DW42" s="58" t="str">
        <f t="shared" si="221"/>
        <v/>
      </c>
      <c r="DX42" s="58" t="str">
        <f t="shared" si="222"/>
        <v/>
      </c>
      <c r="DY42" s="58" t="str">
        <f t="shared" si="223"/>
        <v/>
      </c>
      <c r="DZ42" s="58" t="str">
        <f t="shared" si="224"/>
        <v/>
      </c>
      <c r="EA42" s="58" t="str">
        <f t="shared" si="225"/>
        <v/>
      </c>
      <c r="EB42" s="58" t="str">
        <f t="shared" si="226"/>
        <v/>
      </c>
      <c r="EC42" s="58" t="str">
        <f t="shared" si="227"/>
        <v/>
      </c>
      <c r="ED42" s="58" t="str">
        <f t="shared" si="228"/>
        <v/>
      </c>
      <c r="EE42" s="58" t="str">
        <f t="shared" si="229"/>
        <v/>
      </c>
      <c r="EF42" s="58" t="str">
        <f t="shared" si="230"/>
        <v/>
      </c>
      <c r="EG42" s="58" t="str">
        <f t="shared" si="231"/>
        <v/>
      </c>
      <c r="EH42" s="58" t="str">
        <f t="shared" si="232"/>
        <v/>
      </c>
      <c r="EI42" s="58" t="str">
        <f t="shared" si="233"/>
        <v/>
      </c>
      <c r="EJ42" s="58" t="str">
        <f t="shared" si="234"/>
        <v/>
      </c>
      <c r="EK42" s="58" t="str">
        <f t="shared" si="235"/>
        <v/>
      </c>
      <c r="EL42" s="58" t="str">
        <f t="shared" si="236"/>
        <v/>
      </c>
      <c r="EM42" s="58" t="str">
        <f t="shared" si="237"/>
        <v/>
      </c>
      <c r="EN42" s="58" t="str">
        <f t="shared" si="238"/>
        <v/>
      </c>
      <c r="EO42" s="58" t="str">
        <f t="shared" si="239"/>
        <v/>
      </c>
      <c r="EP42" s="58" t="str">
        <f t="shared" si="240"/>
        <v/>
      </c>
      <c r="EQ42" s="58" t="str">
        <f t="shared" si="241"/>
        <v/>
      </c>
      <c r="ER42" s="58" t="str">
        <f t="shared" si="242"/>
        <v/>
      </c>
      <c r="ES42" s="58" t="str">
        <f t="shared" si="243"/>
        <v/>
      </c>
      <c r="ET42" s="58" t="str">
        <f t="shared" si="244"/>
        <v/>
      </c>
      <c r="EU42" s="58" t="str">
        <f t="shared" si="245"/>
        <v/>
      </c>
      <c r="EV42" s="58" t="str">
        <f t="shared" si="246"/>
        <v/>
      </c>
      <c r="EW42" s="58" t="str">
        <f t="shared" si="247"/>
        <v/>
      </c>
      <c r="EX42" s="58" t="str">
        <f t="shared" si="248"/>
        <v/>
      </c>
      <c r="EY42" s="58" t="str">
        <f t="shared" si="249"/>
        <v/>
      </c>
      <c r="EZ42" s="58" t="str">
        <f t="shared" si="250"/>
        <v/>
      </c>
      <c r="FA42" s="58" t="str">
        <f t="shared" si="251"/>
        <v/>
      </c>
      <c r="FB42" s="58" t="str">
        <f t="shared" si="252"/>
        <v/>
      </c>
      <c r="FC42" s="58" t="str">
        <f t="shared" si="253"/>
        <v/>
      </c>
      <c r="FD42" s="58" t="str">
        <f t="shared" si="254"/>
        <v/>
      </c>
      <c r="FE42" s="58" t="str">
        <f t="shared" si="255"/>
        <v/>
      </c>
      <c r="FF42" s="58" t="str">
        <f t="shared" si="256"/>
        <v/>
      </c>
      <c r="FG42" s="58" t="str">
        <f t="shared" si="257"/>
        <v/>
      </c>
      <c r="FH42" s="58" t="str">
        <f t="shared" si="258"/>
        <v/>
      </c>
      <c r="FI42" s="58" t="str">
        <f t="shared" si="259"/>
        <v/>
      </c>
      <c r="FJ42" s="58" t="str">
        <f t="shared" si="260"/>
        <v/>
      </c>
      <c r="FK42" s="58" t="str">
        <f t="shared" si="261"/>
        <v/>
      </c>
      <c r="FL42" s="58" t="str">
        <f t="shared" si="262"/>
        <v/>
      </c>
      <c r="FM42" s="58" t="str">
        <f t="shared" si="263"/>
        <v/>
      </c>
      <c r="FN42" s="58" t="str">
        <f t="shared" si="264"/>
        <v/>
      </c>
      <c r="FO42" s="58" t="str">
        <f t="shared" si="265"/>
        <v/>
      </c>
      <c r="FP42" s="58" t="str">
        <f t="shared" si="266"/>
        <v/>
      </c>
      <c r="FQ42" s="58" t="str">
        <f t="shared" si="267"/>
        <v/>
      </c>
      <c r="FR42" s="58" t="str">
        <f t="shared" si="268"/>
        <v/>
      </c>
      <c r="FS42" s="58" t="str">
        <f t="shared" si="269"/>
        <v/>
      </c>
      <c r="FT42" s="58" t="str">
        <f t="shared" si="270"/>
        <v/>
      </c>
      <c r="FU42" s="58" t="str">
        <f t="shared" si="271"/>
        <v/>
      </c>
      <c r="FV42" s="58" t="str">
        <f t="shared" si="272"/>
        <v/>
      </c>
      <c r="FW42" s="58" t="str">
        <f t="shared" si="273"/>
        <v/>
      </c>
      <c r="FX42" s="58" t="str">
        <f t="shared" si="274"/>
        <v/>
      </c>
      <c r="FY42" s="58" t="str">
        <f t="shared" si="275"/>
        <v/>
      </c>
      <c r="FZ42" s="58" t="str">
        <f t="shared" si="276"/>
        <v/>
      </c>
      <c r="GA42" s="58" t="str">
        <f t="shared" si="277"/>
        <v/>
      </c>
      <c r="GB42" s="58" t="str">
        <f t="shared" si="278"/>
        <v/>
      </c>
      <c r="GC42" s="58" t="str">
        <f t="shared" si="279"/>
        <v/>
      </c>
      <c r="GD42" s="58" t="str">
        <f t="shared" si="280"/>
        <v/>
      </c>
      <c r="GE42" s="58" t="str">
        <f t="shared" si="281"/>
        <v/>
      </c>
      <c r="GF42" s="58" t="str">
        <f t="shared" si="282"/>
        <v/>
      </c>
      <c r="GG42" s="58" t="str">
        <f t="shared" si="283"/>
        <v/>
      </c>
      <c r="GH42" s="58" t="str">
        <f t="shared" si="284"/>
        <v/>
      </c>
      <c r="GI42" s="58" t="str">
        <f t="shared" si="285"/>
        <v/>
      </c>
      <c r="GJ42" s="58" t="str">
        <f t="shared" si="286"/>
        <v/>
      </c>
      <c r="GK42" s="58" t="str">
        <f t="shared" si="287"/>
        <v/>
      </c>
      <c r="GL42" s="58" t="str">
        <f t="shared" si="288"/>
        <v/>
      </c>
      <c r="GM42" s="58" t="str">
        <f t="shared" si="289"/>
        <v/>
      </c>
      <c r="GN42" s="58" t="str">
        <f t="shared" si="290"/>
        <v/>
      </c>
      <c r="GO42" s="58" t="str">
        <f t="shared" si="291"/>
        <v/>
      </c>
      <c r="GP42" s="58" t="str">
        <f t="shared" si="292"/>
        <v/>
      </c>
      <c r="GQ42" s="58" t="str">
        <f t="shared" si="293"/>
        <v/>
      </c>
      <c r="GR42" s="58" t="str">
        <f t="shared" si="294"/>
        <v/>
      </c>
      <c r="GS42" s="58" t="str">
        <f t="shared" si="295"/>
        <v/>
      </c>
      <c r="GT42" s="58" t="str">
        <f t="shared" si="296"/>
        <v/>
      </c>
      <c r="GU42" s="58" t="str">
        <f t="shared" si="297"/>
        <v/>
      </c>
      <c r="GV42" s="58" t="str">
        <f t="shared" si="298"/>
        <v/>
      </c>
      <c r="GW42" s="58" t="str">
        <f t="shared" si="299"/>
        <v/>
      </c>
      <c r="GX42" s="58" t="str">
        <f t="shared" si="300"/>
        <v/>
      </c>
      <c r="GY42" s="58" t="str">
        <f t="shared" si="301"/>
        <v/>
      </c>
      <c r="GZ42" s="58" t="str">
        <f t="shared" si="302"/>
        <v/>
      </c>
      <c r="HA42" s="58" t="str">
        <f t="shared" si="303"/>
        <v/>
      </c>
      <c r="HB42" s="58" t="str">
        <f t="shared" si="304"/>
        <v/>
      </c>
      <c r="HC42" s="58" t="str">
        <f t="shared" si="305"/>
        <v/>
      </c>
      <c r="HD42" s="58" t="str">
        <f t="shared" si="306"/>
        <v/>
      </c>
      <c r="HE42" s="58" t="str">
        <f t="shared" si="307"/>
        <v/>
      </c>
      <c r="HF42" s="58" t="str">
        <f t="shared" si="308"/>
        <v/>
      </c>
      <c r="HG42" s="58" t="str">
        <f t="shared" si="309"/>
        <v/>
      </c>
      <c r="HH42" s="58" t="str">
        <f t="shared" si="310"/>
        <v/>
      </c>
      <c r="HI42" s="58" t="str">
        <f t="shared" si="311"/>
        <v/>
      </c>
      <c r="HJ42" s="58" t="str">
        <f t="shared" si="312"/>
        <v/>
      </c>
      <c r="HK42" s="58" t="str">
        <f t="shared" si="313"/>
        <v/>
      </c>
      <c r="HL42" s="58" t="str">
        <f t="shared" si="314"/>
        <v/>
      </c>
      <c r="HM42" s="58" t="str">
        <f t="shared" si="315"/>
        <v/>
      </c>
      <c r="HN42" s="58" t="str">
        <f t="shared" si="316"/>
        <v/>
      </c>
      <c r="HO42" s="58" t="str">
        <f t="shared" si="317"/>
        <v/>
      </c>
      <c r="HP42" s="58" t="str">
        <f t="shared" si="318"/>
        <v/>
      </c>
      <c r="HQ42" s="58" t="str">
        <f t="shared" si="319"/>
        <v/>
      </c>
      <c r="HR42" s="58" t="str">
        <f t="shared" si="320"/>
        <v/>
      </c>
      <c r="HS42" s="58" t="str">
        <f t="shared" si="321"/>
        <v/>
      </c>
      <c r="HT42" s="58" t="str">
        <f t="shared" si="322"/>
        <v/>
      </c>
      <c r="HU42" s="58" t="str">
        <f t="shared" si="323"/>
        <v/>
      </c>
      <c r="HV42" s="58" t="str">
        <f t="shared" si="324"/>
        <v/>
      </c>
      <c r="HW42" s="58" t="str">
        <f t="shared" si="325"/>
        <v/>
      </c>
      <c r="HX42" s="58" t="str">
        <f t="shared" si="326"/>
        <v/>
      </c>
      <c r="HY42" s="58" t="str">
        <f t="shared" si="327"/>
        <v/>
      </c>
      <c r="HZ42" s="58" t="str">
        <f t="shared" si="328"/>
        <v/>
      </c>
      <c r="IA42" s="58" t="str">
        <f t="shared" si="329"/>
        <v/>
      </c>
      <c r="IB42" s="58" t="str">
        <f t="shared" si="330"/>
        <v/>
      </c>
      <c r="IC42" s="58" t="str">
        <f t="shared" si="331"/>
        <v/>
      </c>
      <c r="ID42" s="58" t="str">
        <f t="shared" si="332"/>
        <v/>
      </c>
      <c r="IE42" s="58" t="str">
        <f t="shared" si="333"/>
        <v/>
      </c>
      <c r="IF42" s="58" t="str">
        <f t="shared" si="334"/>
        <v/>
      </c>
      <c r="IG42" s="58" t="str">
        <f t="shared" si="335"/>
        <v/>
      </c>
      <c r="IH42" s="58" t="str">
        <f t="shared" si="336"/>
        <v/>
      </c>
      <c r="II42" s="58" t="str">
        <f t="shared" si="337"/>
        <v/>
      </c>
      <c r="IJ42" s="58" t="str">
        <f t="shared" si="338"/>
        <v/>
      </c>
      <c r="IK42" s="58" t="str">
        <f t="shared" si="339"/>
        <v/>
      </c>
      <c r="IL42" s="58" t="str">
        <f t="shared" si="340"/>
        <v/>
      </c>
      <c r="IM42" s="58" t="str">
        <f t="shared" si="341"/>
        <v/>
      </c>
      <c r="IN42" s="58" t="str">
        <f t="shared" si="342"/>
        <v/>
      </c>
      <c r="IO42" s="58" t="str">
        <f t="shared" si="343"/>
        <v/>
      </c>
      <c r="IP42" s="58" t="str">
        <f t="shared" si="344"/>
        <v/>
      </c>
      <c r="IQ42" s="58" t="str">
        <f t="shared" si="345"/>
        <v/>
      </c>
      <c r="IR42" s="58" t="str">
        <f t="shared" si="346"/>
        <v/>
      </c>
      <c r="IS42" s="58" t="str">
        <f t="shared" si="347"/>
        <v/>
      </c>
      <c r="IT42" s="58" t="str">
        <f t="shared" si="348"/>
        <v/>
      </c>
      <c r="IU42" s="58" t="str">
        <f t="shared" si="349"/>
        <v/>
      </c>
      <c r="IV42" s="58" t="str">
        <f t="shared" si="350"/>
        <v/>
      </c>
      <c r="IW42" s="58" t="str">
        <f t="shared" si="351"/>
        <v/>
      </c>
      <c r="IX42" s="58" t="str">
        <f t="shared" si="352"/>
        <v/>
      </c>
      <c r="IY42" s="58" t="str">
        <f t="shared" si="353"/>
        <v/>
      </c>
      <c r="IZ42" s="58" t="str">
        <f t="shared" si="354"/>
        <v/>
      </c>
      <c r="JA42" s="58" t="str">
        <f t="shared" si="355"/>
        <v/>
      </c>
      <c r="JB42" s="58" t="str">
        <f t="shared" si="356"/>
        <v/>
      </c>
      <c r="JC42" s="58" t="str">
        <f t="shared" si="357"/>
        <v/>
      </c>
      <c r="JD42" s="58" t="str">
        <f t="shared" si="358"/>
        <v/>
      </c>
      <c r="JE42" s="58" t="str">
        <f t="shared" si="359"/>
        <v/>
      </c>
      <c r="JF42" s="58" t="str">
        <f t="shared" si="360"/>
        <v/>
      </c>
      <c r="JG42" s="58" t="str">
        <f t="shared" si="361"/>
        <v/>
      </c>
      <c r="JH42" s="58" t="str">
        <f t="shared" si="362"/>
        <v/>
      </c>
      <c r="JI42" s="58" t="str">
        <f t="shared" si="363"/>
        <v/>
      </c>
      <c r="JJ42" s="58" t="str">
        <f t="shared" si="364"/>
        <v/>
      </c>
      <c r="JK42" s="58" t="str">
        <f t="shared" si="365"/>
        <v/>
      </c>
      <c r="JL42" s="58" t="str">
        <f t="shared" si="366"/>
        <v/>
      </c>
      <c r="JM42" s="58" t="str">
        <f t="shared" si="367"/>
        <v/>
      </c>
      <c r="JN42" s="58" t="str">
        <f t="shared" si="368"/>
        <v/>
      </c>
      <c r="JO42" s="58" t="str">
        <f t="shared" si="369"/>
        <v/>
      </c>
      <c r="JP42" s="58" t="str">
        <f t="shared" si="370"/>
        <v/>
      </c>
      <c r="JQ42" s="58" t="str">
        <f t="shared" si="371"/>
        <v/>
      </c>
      <c r="JR42" s="58" t="str">
        <f t="shared" si="372"/>
        <v/>
      </c>
      <c r="JS42" s="58" t="str">
        <f t="shared" si="373"/>
        <v/>
      </c>
      <c r="JT42" s="58" t="str">
        <f t="shared" si="374"/>
        <v/>
      </c>
      <c r="JU42" s="58" t="str">
        <f t="shared" si="375"/>
        <v/>
      </c>
      <c r="JV42" s="58" t="str">
        <f t="shared" si="376"/>
        <v/>
      </c>
      <c r="JW42" s="58" t="str">
        <f t="shared" si="377"/>
        <v/>
      </c>
      <c r="JX42" s="58" t="str">
        <f t="shared" si="378"/>
        <v/>
      </c>
      <c r="JY42" s="58" t="str">
        <f t="shared" si="379"/>
        <v/>
      </c>
      <c r="JZ42" s="58" t="str">
        <f t="shared" si="380"/>
        <v/>
      </c>
      <c r="KA42" s="58" t="str">
        <f t="shared" si="381"/>
        <v/>
      </c>
      <c r="KB42" s="58" t="str">
        <f t="shared" si="382"/>
        <v/>
      </c>
      <c r="KC42" s="58" t="str">
        <f t="shared" si="383"/>
        <v/>
      </c>
      <c r="KD42" s="58" t="str">
        <f t="shared" si="384"/>
        <v/>
      </c>
      <c r="KE42" s="58" t="str">
        <f t="shared" si="385"/>
        <v/>
      </c>
      <c r="KF42" s="58" t="str">
        <f t="shared" si="386"/>
        <v/>
      </c>
      <c r="KG42" s="58" t="str">
        <f t="shared" si="387"/>
        <v/>
      </c>
      <c r="KH42" s="58" t="str">
        <f t="shared" si="388"/>
        <v/>
      </c>
      <c r="KI42" s="58" t="str">
        <f t="shared" si="389"/>
        <v/>
      </c>
      <c r="KJ42" s="58" t="str">
        <f t="shared" si="390"/>
        <v/>
      </c>
      <c r="KK42" s="58" t="str">
        <f t="shared" si="391"/>
        <v/>
      </c>
      <c r="KL42" s="58" t="str">
        <f t="shared" si="392"/>
        <v/>
      </c>
      <c r="KM42" s="58" t="str">
        <f t="shared" si="393"/>
        <v/>
      </c>
      <c r="KN42" s="58" t="str">
        <f t="shared" si="394"/>
        <v/>
      </c>
      <c r="KO42" s="58" t="str">
        <f t="shared" si="395"/>
        <v/>
      </c>
      <c r="KP42" s="58" t="str">
        <f t="shared" si="396"/>
        <v/>
      </c>
      <c r="KQ42" s="58" t="str">
        <f t="shared" si="397"/>
        <v/>
      </c>
      <c r="KR42" s="58" t="str">
        <f t="shared" si="398"/>
        <v/>
      </c>
      <c r="KS42" s="58" t="str">
        <f t="shared" si="399"/>
        <v/>
      </c>
      <c r="KT42" s="58" t="str">
        <f t="shared" si="400"/>
        <v/>
      </c>
      <c r="KU42" s="58" t="str">
        <f t="shared" si="401"/>
        <v/>
      </c>
      <c r="KV42" s="58" t="str">
        <f t="shared" si="402"/>
        <v/>
      </c>
      <c r="KW42" s="58" t="str">
        <f t="shared" si="403"/>
        <v/>
      </c>
      <c r="KX42" s="58" t="str">
        <f t="shared" si="404"/>
        <v/>
      </c>
    </row>
    <row r="43" spans="1:310" x14ac:dyDescent="0.55000000000000004">
      <c r="G43" s="62"/>
      <c r="H43" s="61">
        <v>7</v>
      </c>
      <c r="I43" s="61" t="s">
        <v>18</v>
      </c>
      <c r="K43" s="58"/>
      <c r="L43" s="58" t="str">
        <f t="shared" si="106"/>
        <v/>
      </c>
      <c r="M43" s="58" t="str">
        <f t="shared" si="107"/>
        <v/>
      </c>
      <c r="N43" s="58" t="str">
        <f t="shared" si="108"/>
        <v/>
      </c>
      <c r="O43" s="58" t="str">
        <f t="shared" si="109"/>
        <v/>
      </c>
      <c r="P43" s="58" t="str">
        <f t="shared" si="110"/>
        <v/>
      </c>
      <c r="Q43" s="58" t="str">
        <f t="shared" si="111"/>
        <v/>
      </c>
      <c r="R43" s="58" t="str">
        <f t="shared" si="112"/>
        <v/>
      </c>
      <c r="S43" s="58" t="str">
        <f t="shared" si="113"/>
        <v/>
      </c>
      <c r="T43" s="58" t="str">
        <f t="shared" si="114"/>
        <v/>
      </c>
      <c r="U43" s="58" t="str">
        <f t="shared" si="115"/>
        <v/>
      </c>
      <c r="V43" s="58" t="str">
        <f t="shared" si="116"/>
        <v/>
      </c>
      <c r="W43" s="58" t="str">
        <f t="shared" si="117"/>
        <v/>
      </c>
      <c r="X43" s="58" t="str">
        <f t="shared" si="118"/>
        <v/>
      </c>
      <c r="Y43" s="58" t="str">
        <f t="shared" si="119"/>
        <v/>
      </c>
      <c r="Z43" s="58" t="str">
        <f t="shared" si="120"/>
        <v/>
      </c>
      <c r="AA43" s="58" t="str">
        <f t="shared" si="121"/>
        <v/>
      </c>
      <c r="AB43" s="58" t="str">
        <f t="shared" si="122"/>
        <v/>
      </c>
      <c r="AC43" s="58" t="str">
        <f t="shared" si="123"/>
        <v/>
      </c>
      <c r="AD43" s="58" t="str">
        <f t="shared" si="124"/>
        <v/>
      </c>
      <c r="AE43" s="58" t="str">
        <f t="shared" si="125"/>
        <v/>
      </c>
      <c r="AF43" s="58" t="str">
        <f t="shared" si="126"/>
        <v/>
      </c>
      <c r="AG43" s="58" t="str">
        <f t="shared" si="127"/>
        <v/>
      </c>
      <c r="AH43" s="58" t="str">
        <f t="shared" si="128"/>
        <v/>
      </c>
      <c r="AI43" s="58" t="str">
        <f t="shared" si="129"/>
        <v/>
      </c>
      <c r="AJ43" s="58" t="str">
        <f t="shared" si="130"/>
        <v/>
      </c>
      <c r="AK43" s="58" t="str">
        <f t="shared" si="131"/>
        <v/>
      </c>
      <c r="AL43" s="58" t="str">
        <f t="shared" si="132"/>
        <v/>
      </c>
      <c r="AM43" s="58" t="str">
        <f t="shared" si="133"/>
        <v/>
      </c>
      <c r="AN43" s="58" t="str">
        <f t="shared" si="134"/>
        <v/>
      </c>
      <c r="AO43" s="58" t="str">
        <f t="shared" si="135"/>
        <v/>
      </c>
      <c r="AP43" s="58" t="str">
        <f t="shared" si="136"/>
        <v/>
      </c>
      <c r="AQ43" s="58" t="str">
        <f t="shared" si="137"/>
        <v/>
      </c>
      <c r="AR43" s="58" t="str">
        <f t="shared" si="138"/>
        <v/>
      </c>
      <c r="AS43" s="58" t="str">
        <f t="shared" si="139"/>
        <v/>
      </c>
      <c r="AT43" s="58" t="str">
        <f t="shared" si="140"/>
        <v/>
      </c>
      <c r="AU43" s="58" t="str">
        <f t="shared" si="141"/>
        <v/>
      </c>
      <c r="AV43" s="58" t="str">
        <f t="shared" si="142"/>
        <v/>
      </c>
      <c r="AW43" s="58" t="str">
        <f t="shared" si="143"/>
        <v/>
      </c>
      <c r="AX43" s="58" t="str">
        <f t="shared" si="144"/>
        <v/>
      </c>
      <c r="AY43" s="58" t="str">
        <f t="shared" si="145"/>
        <v/>
      </c>
      <c r="AZ43" s="58" t="str">
        <f t="shared" si="146"/>
        <v/>
      </c>
      <c r="BA43" s="58" t="str">
        <f t="shared" si="147"/>
        <v/>
      </c>
      <c r="BB43" s="58" t="str">
        <f t="shared" si="148"/>
        <v/>
      </c>
      <c r="BC43" s="58" t="str">
        <f t="shared" si="149"/>
        <v/>
      </c>
      <c r="BD43" s="58" t="str">
        <f t="shared" si="150"/>
        <v/>
      </c>
      <c r="BE43" s="58" t="str">
        <f t="shared" si="151"/>
        <v/>
      </c>
      <c r="BF43" s="58" t="str">
        <f t="shared" si="152"/>
        <v/>
      </c>
      <c r="BG43" s="58" t="str">
        <f t="shared" si="153"/>
        <v/>
      </c>
      <c r="BH43" s="58" t="str">
        <f t="shared" si="154"/>
        <v/>
      </c>
      <c r="BI43" s="58" t="str">
        <f t="shared" si="155"/>
        <v/>
      </c>
      <c r="BJ43" s="58" t="str">
        <f t="shared" si="156"/>
        <v/>
      </c>
      <c r="BK43" s="58" t="str">
        <f t="shared" si="157"/>
        <v/>
      </c>
      <c r="BL43" s="58" t="str">
        <f t="shared" si="158"/>
        <v/>
      </c>
      <c r="BM43" s="58" t="str">
        <f t="shared" si="159"/>
        <v/>
      </c>
      <c r="BN43" s="58" t="str">
        <f t="shared" si="160"/>
        <v/>
      </c>
      <c r="BO43" s="58" t="str">
        <f t="shared" si="161"/>
        <v/>
      </c>
      <c r="BP43" s="58" t="str">
        <f t="shared" si="162"/>
        <v/>
      </c>
      <c r="BQ43" s="58" t="str">
        <f t="shared" si="163"/>
        <v/>
      </c>
      <c r="BR43" s="58" t="str">
        <f t="shared" si="164"/>
        <v/>
      </c>
      <c r="BS43" s="58" t="str">
        <f t="shared" si="165"/>
        <v/>
      </c>
      <c r="BT43" s="58" t="str">
        <f t="shared" si="166"/>
        <v/>
      </c>
      <c r="BU43" s="58" t="str">
        <f t="shared" si="167"/>
        <v/>
      </c>
      <c r="BV43" s="58" t="str">
        <f t="shared" si="168"/>
        <v/>
      </c>
      <c r="BW43" s="58" t="str">
        <f t="shared" si="169"/>
        <v/>
      </c>
      <c r="BX43" s="58" t="str">
        <f t="shared" si="170"/>
        <v/>
      </c>
      <c r="BY43" s="58" t="str">
        <f t="shared" si="171"/>
        <v/>
      </c>
      <c r="BZ43" s="58" t="str">
        <f t="shared" si="172"/>
        <v/>
      </c>
      <c r="CA43" s="58" t="str">
        <f t="shared" si="173"/>
        <v/>
      </c>
      <c r="CB43" s="58" t="str">
        <f t="shared" si="174"/>
        <v/>
      </c>
      <c r="CC43" s="58" t="str">
        <f t="shared" si="175"/>
        <v/>
      </c>
      <c r="CD43" s="58" t="str">
        <f t="shared" si="176"/>
        <v/>
      </c>
      <c r="CE43" s="58" t="str">
        <f t="shared" si="177"/>
        <v/>
      </c>
      <c r="CF43" s="58" t="str">
        <f t="shared" si="178"/>
        <v/>
      </c>
      <c r="CG43" s="58" t="str">
        <f t="shared" si="179"/>
        <v/>
      </c>
      <c r="CH43" s="58" t="str">
        <f t="shared" si="180"/>
        <v/>
      </c>
      <c r="CI43" s="58" t="str">
        <f t="shared" si="181"/>
        <v/>
      </c>
      <c r="CJ43" s="58" t="str">
        <f t="shared" si="182"/>
        <v/>
      </c>
      <c r="CK43" s="58" t="str">
        <f t="shared" si="183"/>
        <v/>
      </c>
      <c r="CL43" s="58" t="str">
        <f t="shared" si="184"/>
        <v/>
      </c>
      <c r="CM43" s="58" t="str">
        <f t="shared" si="185"/>
        <v/>
      </c>
      <c r="CN43" s="58" t="str">
        <f t="shared" si="186"/>
        <v/>
      </c>
      <c r="CO43" s="58" t="str">
        <f t="shared" si="187"/>
        <v/>
      </c>
      <c r="CP43" s="58" t="str">
        <f t="shared" si="188"/>
        <v/>
      </c>
      <c r="CQ43" s="58" t="str">
        <f t="shared" si="189"/>
        <v/>
      </c>
      <c r="CR43" s="58" t="str">
        <f t="shared" si="190"/>
        <v/>
      </c>
      <c r="CS43" s="58" t="str">
        <f t="shared" si="191"/>
        <v/>
      </c>
      <c r="CT43" s="58" t="str">
        <f t="shared" si="192"/>
        <v/>
      </c>
      <c r="CU43" s="58" t="str">
        <f t="shared" si="193"/>
        <v/>
      </c>
      <c r="CV43" s="58" t="str">
        <f t="shared" si="194"/>
        <v/>
      </c>
      <c r="CW43" s="58" t="str">
        <f t="shared" si="195"/>
        <v/>
      </c>
      <c r="CX43" s="58" t="str">
        <f t="shared" si="196"/>
        <v/>
      </c>
      <c r="CY43" s="58" t="str">
        <f t="shared" si="197"/>
        <v/>
      </c>
      <c r="CZ43" s="58" t="str">
        <f t="shared" si="198"/>
        <v/>
      </c>
      <c r="DA43" s="58" t="str">
        <f t="shared" si="199"/>
        <v/>
      </c>
      <c r="DB43" s="58" t="str">
        <f t="shared" si="200"/>
        <v/>
      </c>
      <c r="DC43" s="58" t="str">
        <f t="shared" si="201"/>
        <v/>
      </c>
      <c r="DD43" s="58" t="str">
        <f t="shared" si="202"/>
        <v/>
      </c>
      <c r="DE43" s="58" t="str">
        <f t="shared" si="203"/>
        <v/>
      </c>
      <c r="DF43" s="58" t="str">
        <f t="shared" si="204"/>
        <v/>
      </c>
      <c r="DG43" s="58" t="str">
        <f t="shared" si="205"/>
        <v/>
      </c>
      <c r="DH43" s="58" t="str">
        <f t="shared" si="206"/>
        <v/>
      </c>
      <c r="DI43" s="58" t="str">
        <f t="shared" si="207"/>
        <v/>
      </c>
      <c r="DJ43" s="58" t="str">
        <f t="shared" si="208"/>
        <v/>
      </c>
      <c r="DK43" s="58" t="str">
        <f t="shared" si="209"/>
        <v/>
      </c>
      <c r="DL43" s="58" t="str">
        <f t="shared" si="210"/>
        <v/>
      </c>
      <c r="DM43" s="58" t="str">
        <f t="shared" si="211"/>
        <v/>
      </c>
      <c r="DN43" s="58" t="str">
        <f t="shared" si="212"/>
        <v/>
      </c>
      <c r="DO43" s="58" t="str">
        <f t="shared" si="213"/>
        <v/>
      </c>
      <c r="DP43" s="58" t="str">
        <f t="shared" si="214"/>
        <v/>
      </c>
      <c r="DQ43" s="58" t="str">
        <f t="shared" si="215"/>
        <v/>
      </c>
      <c r="DR43" s="58" t="str">
        <f t="shared" si="216"/>
        <v/>
      </c>
      <c r="DS43" s="58" t="str">
        <f t="shared" si="217"/>
        <v/>
      </c>
      <c r="DT43" s="58" t="str">
        <f t="shared" si="218"/>
        <v/>
      </c>
      <c r="DU43" s="58" t="str">
        <f t="shared" si="219"/>
        <v/>
      </c>
      <c r="DV43" s="58" t="str">
        <f t="shared" si="220"/>
        <v/>
      </c>
      <c r="DW43" s="58" t="str">
        <f t="shared" si="221"/>
        <v/>
      </c>
      <c r="DX43" s="58" t="str">
        <f t="shared" si="222"/>
        <v/>
      </c>
      <c r="DY43" s="58" t="str">
        <f t="shared" si="223"/>
        <v/>
      </c>
      <c r="DZ43" s="58" t="str">
        <f t="shared" si="224"/>
        <v/>
      </c>
      <c r="EA43" s="58" t="str">
        <f t="shared" si="225"/>
        <v/>
      </c>
      <c r="EB43" s="58" t="str">
        <f t="shared" si="226"/>
        <v/>
      </c>
      <c r="EC43" s="58" t="str">
        <f t="shared" si="227"/>
        <v/>
      </c>
      <c r="ED43" s="58" t="str">
        <f t="shared" si="228"/>
        <v/>
      </c>
      <c r="EE43" s="58" t="str">
        <f t="shared" si="229"/>
        <v/>
      </c>
      <c r="EF43" s="58" t="str">
        <f t="shared" si="230"/>
        <v/>
      </c>
      <c r="EG43" s="58" t="str">
        <f t="shared" si="231"/>
        <v/>
      </c>
      <c r="EH43" s="58" t="str">
        <f t="shared" si="232"/>
        <v/>
      </c>
      <c r="EI43" s="58" t="str">
        <f t="shared" si="233"/>
        <v/>
      </c>
      <c r="EJ43" s="58" t="str">
        <f t="shared" si="234"/>
        <v/>
      </c>
      <c r="EK43" s="58" t="str">
        <f t="shared" si="235"/>
        <v/>
      </c>
      <c r="EL43" s="58" t="str">
        <f t="shared" si="236"/>
        <v/>
      </c>
      <c r="EM43" s="58" t="str">
        <f t="shared" si="237"/>
        <v/>
      </c>
      <c r="EN43" s="58" t="str">
        <f t="shared" si="238"/>
        <v/>
      </c>
      <c r="EO43" s="58" t="str">
        <f t="shared" si="239"/>
        <v/>
      </c>
      <c r="EP43" s="58" t="str">
        <f t="shared" si="240"/>
        <v/>
      </c>
      <c r="EQ43" s="58" t="str">
        <f t="shared" si="241"/>
        <v/>
      </c>
      <c r="ER43" s="58" t="str">
        <f t="shared" si="242"/>
        <v/>
      </c>
      <c r="ES43" s="58" t="str">
        <f t="shared" si="243"/>
        <v/>
      </c>
      <c r="ET43" s="58" t="str">
        <f t="shared" si="244"/>
        <v/>
      </c>
      <c r="EU43" s="58" t="str">
        <f t="shared" si="245"/>
        <v/>
      </c>
      <c r="EV43" s="58" t="str">
        <f t="shared" si="246"/>
        <v/>
      </c>
      <c r="EW43" s="58" t="str">
        <f t="shared" si="247"/>
        <v/>
      </c>
      <c r="EX43" s="58" t="str">
        <f t="shared" si="248"/>
        <v/>
      </c>
      <c r="EY43" s="58" t="str">
        <f t="shared" si="249"/>
        <v/>
      </c>
      <c r="EZ43" s="58" t="str">
        <f t="shared" si="250"/>
        <v/>
      </c>
      <c r="FA43" s="58" t="str">
        <f t="shared" si="251"/>
        <v/>
      </c>
      <c r="FB43" s="58" t="str">
        <f t="shared" si="252"/>
        <v/>
      </c>
      <c r="FC43" s="58" t="str">
        <f t="shared" si="253"/>
        <v/>
      </c>
      <c r="FD43" s="58" t="str">
        <f t="shared" si="254"/>
        <v/>
      </c>
      <c r="FE43" s="58" t="str">
        <f t="shared" si="255"/>
        <v/>
      </c>
      <c r="FF43" s="58" t="str">
        <f t="shared" si="256"/>
        <v/>
      </c>
      <c r="FG43" s="58" t="str">
        <f t="shared" si="257"/>
        <v/>
      </c>
      <c r="FH43" s="58" t="str">
        <f t="shared" si="258"/>
        <v/>
      </c>
      <c r="FI43" s="58" t="str">
        <f t="shared" si="259"/>
        <v/>
      </c>
      <c r="FJ43" s="58" t="str">
        <f t="shared" si="260"/>
        <v/>
      </c>
      <c r="FK43" s="58" t="str">
        <f t="shared" si="261"/>
        <v/>
      </c>
      <c r="FL43" s="58" t="str">
        <f t="shared" si="262"/>
        <v/>
      </c>
      <c r="FM43" s="58" t="str">
        <f t="shared" si="263"/>
        <v/>
      </c>
      <c r="FN43" s="58" t="str">
        <f t="shared" si="264"/>
        <v/>
      </c>
      <c r="FO43" s="58" t="str">
        <f t="shared" si="265"/>
        <v/>
      </c>
      <c r="FP43" s="58" t="str">
        <f t="shared" si="266"/>
        <v/>
      </c>
      <c r="FQ43" s="58" t="str">
        <f t="shared" si="267"/>
        <v/>
      </c>
      <c r="FR43" s="58" t="str">
        <f t="shared" si="268"/>
        <v/>
      </c>
      <c r="FS43" s="58" t="str">
        <f t="shared" si="269"/>
        <v/>
      </c>
      <c r="FT43" s="58" t="str">
        <f t="shared" si="270"/>
        <v/>
      </c>
      <c r="FU43" s="58" t="str">
        <f t="shared" si="271"/>
        <v/>
      </c>
      <c r="FV43" s="58" t="str">
        <f t="shared" si="272"/>
        <v/>
      </c>
      <c r="FW43" s="58" t="str">
        <f t="shared" si="273"/>
        <v/>
      </c>
      <c r="FX43" s="58" t="str">
        <f t="shared" si="274"/>
        <v/>
      </c>
      <c r="FY43" s="58" t="str">
        <f t="shared" si="275"/>
        <v/>
      </c>
      <c r="FZ43" s="58" t="str">
        <f t="shared" si="276"/>
        <v/>
      </c>
      <c r="GA43" s="58" t="str">
        <f t="shared" si="277"/>
        <v/>
      </c>
      <c r="GB43" s="58" t="str">
        <f t="shared" si="278"/>
        <v/>
      </c>
      <c r="GC43" s="58" t="str">
        <f t="shared" si="279"/>
        <v/>
      </c>
      <c r="GD43" s="58" t="str">
        <f t="shared" si="280"/>
        <v/>
      </c>
      <c r="GE43" s="58" t="str">
        <f t="shared" si="281"/>
        <v/>
      </c>
      <c r="GF43" s="58" t="str">
        <f t="shared" si="282"/>
        <v/>
      </c>
      <c r="GG43" s="58" t="str">
        <f t="shared" si="283"/>
        <v/>
      </c>
      <c r="GH43" s="58" t="str">
        <f t="shared" si="284"/>
        <v/>
      </c>
      <c r="GI43" s="58" t="str">
        <f t="shared" si="285"/>
        <v/>
      </c>
      <c r="GJ43" s="58" t="str">
        <f t="shared" si="286"/>
        <v/>
      </c>
      <c r="GK43" s="58" t="str">
        <f t="shared" si="287"/>
        <v/>
      </c>
      <c r="GL43" s="58" t="str">
        <f t="shared" si="288"/>
        <v/>
      </c>
      <c r="GM43" s="58" t="str">
        <f t="shared" si="289"/>
        <v/>
      </c>
      <c r="GN43" s="58" t="str">
        <f t="shared" si="290"/>
        <v/>
      </c>
      <c r="GO43" s="58" t="str">
        <f t="shared" si="291"/>
        <v/>
      </c>
      <c r="GP43" s="58" t="str">
        <f t="shared" si="292"/>
        <v/>
      </c>
      <c r="GQ43" s="58" t="str">
        <f t="shared" si="293"/>
        <v/>
      </c>
      <c r="GR43" s="58" t="str">
        <f t="shared" si="294"/>
        <v/>
      </c>
      <c r="GS43" s="58" t="str">
        <f t="shared" si="295"/>
        <v/>
      </c>
      <c r="GT43" s="58" t="str">
        <f t="shared" si="296"/>
        <v/>
      </c>
      <c r="GU43" s="58" t="str">
        <f t="shared" si="297"/>
        <v/>
      </c>
      <c r="GV43" s="58" t="str">
        <f t="shared" si="298"/>
        <v/>
      </c>
      <c r="GW43" s="58" t="str">
        <f t="shared" si="299"/>
        <v/>
      </c>
      <c r="GX43" s="58" t="str">
        <f t="shared" si="300"/>
        <v/>
      </c>
      <c r="GY43" s="58" t="str">
        <f t="shared" si="301"/>
        <v/>
      </c>
      <c r="GZ43" s="58" t="str">
        <f t="shared" si="302"/>
        <v/>
      </c>
      <c r="HA43" s="58" t="str">
        <f t="shared" si="303"/>
        <v/>
      </c>
      <c r="HB43" s="58" t="str">
        <f t="shared" si="304"/>
        <v/>
      </c>
      <c r="HC43" s="58" t="str">
        <f t="shared" si="305"/>
        <v/>
      </c>
      <c r="HD43" s="58" t="str">
        <f t="shared" si="306"/>
        <v/>
      </c>
      <c r="HE43" s="58" t="str">
        <f t="shared" si="307"/>
        <v/>
      </c>
      <c r="HF43" s="58" t="str">
        <f t="shared" si="308"/>
        <v/>
      </c>
      <c r="HG43" s="58" t="str">
        <f t="shared" si="309"/>
        <v/>
      </c>
      <c r="HH43" s="58" t="str">
        <f t="shared" si="310"/>
        <v/>
      </c>
      <c r="HI43" s="58" t="str">
        <f t="shared" si="311"/>
        <v/>
      </c>
      <c r="HJ43" s="58" t="str">
        <f t="shared" si="312"/>
        <v/>
      </c>
      <c r="HK43" s="58" t="str">
        <f t="shared" si="313"/>
        <v/>
      </c>
      <c r="HL43" s="58" t="str">
        <f t="shared" si="314"/>
        <v/>
      </c>
      <c r="HM43" s="58" t="str">
        <f t="shared" si="315"/>
        <v/>
      </c>
      <c r="HN43" s="58" t="str">
        <f t="shared" si="316"/>
        <v/>
      </c>
      <c r="HO43" s="58" t="str">
        <f t="shared" si="317"/>
        <v/>
      </c>
      <c r="HP43" s="58" t="str">
        <f t="shared" si="318"/>
        <v/>
      </c>
      <c r="HQ43" s="58" t="str">
        <f t="shared" si="319"/>
        <v/>
      </c>
      <c r="HR43" s="58" t="str">
        <f t="shared" si="320"/>
        <v/>
      </c>
      <c r="HS43" s="58" t="str">
        <f t="shared" si="321"/>
        <v/>
      </c>
      <c r="HT43" s="58" t="str">
        <f t="shared" si="322"/>
        <v/>
      </c>
      <c r="HU43" s="58" t="str">
        <f t="shared" si="323"/>
        <v/>
      </c>
      <c r="HV43" s="58" t="str">
        <f t="shared" si="324"/>
        <v/>
      </c>
      <c r="HW43" s="58" t="str">
        <f t="shared" si="325"/>
        <v/>
      </c>
      <c r="HX43" s="58" t="str">
        <f t="shared" si="326"/>
        <v/>
      </c>
      <c r="HY43" s="58" t="str">
        <f t="shared" si="327"/>
        <v/>
      </c>
      <c r="HZ43" s="58" t="str">
        <f t="shared" si="328"/>
        <v/>
      </c>
      <c r="IA43" s="58" t="str">
        <f t="shared" si="329"/>
        <v/>
      </c>
      <c r="IB43" s="58" t="str">
        <f t="shared" si="330"/>
        <v/>
      </c>
      <c r="IC43" s="58" t="str">
        <f t="shared" si="331"/>
        <v/>
      </c>
      <c r="ID43" s="58" t="str">
        <f t="shared" si="332"/>
        <v/>
      </c>
      <c r="IE43" s="58" t="str">
        <f t="shared" si="333"/>
        <v/>
      </c>
      <c r="IF43" s="58" t="str">
        <f t="shared" si="334"/>
        <v/>
      </c>
      <c r="IG43" s="58" t="str">
        <f t="shared" si="335"/>
        <v/>
      </c>
      <c r="IH43" s="58" t="str">
        <f t="shared" si="336"/>
        <v/>
      </c>
      <c r="II43" s="58" t="str">
        <f t="shared" si="337"/>
        <v/>
      </c>
      <c r="IJ43" s="58" t="str">
        <f t="shared" si="338"/>
        <v/>
      </c>
      <c r="IK43" s="58" t="str">
        <f t="shared" si="339"/>
        <v/>
      </c>
      <c r="IL43" s="58" t="str">
        <f t="shared" si="340"/>
        <v/>
      </c>
      <c r="IM43" s="58" t="str">
        <f t="shared" si="341"/>
        <v/>
      </c>
      <c r="IN43" s="58" t="str">
        <f t="shared" si="342"/>
        <v/>
      </c>
      <c r="IO43" s="58" t="str">
        <f t="shared" si="343"/>
        <v/>
      </c>
      <c r="IP43" s="58" t="str">
        <f t="shared" si="344"/>
        <v/>
      </c>
      <c r="IQ43" s="58" t="str">
        <f t="shared" si="345"/>
        <v/>
      </c>
      <c r="IR43" s="58" t="str">
        <f t="shared" si="346"/>
        <v/>
      </c>
      <c r="IS43" s="58" t="str">
        <f t="shared" si="347"/>
        <v/>
      </c>
      <c r="IT43" s="58" t="str">
        <f t="shared" si="348"/>
        <v/>
      </c>
      <c r="IU43" s="58" t="str">
        <f t="shared" si="349"/>
        <v/>
      </c>
      <c r="IV43" s="58" t="str">
        <f t="shared" si="350"/>
        <v/>
      </c>
      <c r="IW43" s="58" t="str">
        <f t="shared" si="351"/>
        <v/>
      </c>
      <c r="IX43" s="58" t="str">
        <f t="shared" si="352"/>
        <v/>
      </c>
      <c r="IY43" s="58" t="str">
        <f t="shared" si="353"/>
        <v/>
      </c>
      <c r="IZ43" s="58" t="str">
        <f t="shared" si="354"/>
        <v/>
      </c>
      <c r="JA43" s="58" t="str">
        <f t="shared" si="355"/>
        <v/>
      </c>
      <c r="JB43" s="58" t="str">
        <f t="shared" si="356"/>
        <v/>
      </c>
      <c r="JC43" s="58" t="str">
        <f t="shared" si="357"/>
        <v/>
      </c>
      <c r="JD43" s="58" t="str">
        <f t="shared" si="358"/>
        <v/>
      </c>
      <c r="JE43" s="58" t="str">
        <f t="shared" si="359"/>
        <v/>
      </c>
      <c r="JF43" s="58" t="str">
        <f t="shared" si="360"/>
        <v/>
      </c>
      <c r="JG43" s="58" t="str">
        <f t="shared" si="361"/>
        <v/>
      </c>
      <c r="JH43" s="58" t="str">
        <f t="shared" si="362"/>
        <v/>
      </c>
      <c r="JI43" s="58" t="str">
        <f t="shared" si="363"/>
        <v/>
      </c>
      <c r="JJ43" s="58" t="str">
        <f t="shared" si="364"/>
        <v/>
      </c>
      <c r="JK43" s="58" t="str">
        <f t="shared" si="365"/>
        <v/>
      </c>
      <c r="JL43" s="58" t="str">
        <f t="shared" si="366"/>
        <v/>
      </c>
      <c r="JM43" s="58" t="str">
        <f t="shared" si="367"/>
        <v/>
      </c>
      <c r="JN43" s="58" t="str">
        <f t="shared" si="368"/>
        <v/>
      </c>
      <c r="JO43" s="58" t="str">
        <f t="shared" si="369"/>
        <v/>
      </c>
      <c r="JP43" s="58" t="str">
        <f t="shared" si="370"/>
        <v/>
      </c>
      <c r="JQ43" s="58" t="str">
        <f t="shared" si="371"/>
        <v/>
      </c>
      <c r="JR43" s="58" t="str">
        <f t="shared" si="372"/>
        <v/>
      </c>
      <c r="JS43" s="58" t="str">
        <f t="shared" si="373"/>
        <v/>
      </c>
      <c r="JT43" s="58" t="str">
        <f t="shared" si="374"/>
        <v/>
      </c>
      <c r="JU43" s="58" t="str">
        <f t="shared" si="375"/>
        <v/>
      </c>
      <c r="JV43" s="58" t="str">
        <f t="shared" si="376"/>
        <v/>
      </c>
      <c r="JW43" s="58" t="str">
        <f t="shared" si="377"/>
        <v/>
      </c>
      <c r="JX43" s="58" t="str">
        <f t="shared" si="378"/>
        <v/>
      </c>
      <c r="JY43" s="58" t="str">
        <f t="shared" si="379"/>
        <v/>
      </c>
      <c r="JZ43" s="58" t="str">
        <f t="shared" si="380"/>
        <v/>
      </c>
      <c r="KA43" s="58" t="str">
        <f t="shared" si="381"/>
        <v/>
      </c>
      <c r="KB43" s="58" t="str">
        <f t="shared" si="382"/>
        <v/>
      </c>
      <c r="KC43" s="58" t="str">
        <f t="shared" si="383"/>
        <v/>
      </c>
      <c r="KD43" s="58" t="str">
        <f t="shared" si="384"/>
        <v/>
      </c>
      <c r="KE43" s="58" t="str">
        <f t="shared" si="385"/>
        <v/>
      </c>
      <c r="KF43" s="58" t="str">
        <f t="shared" si="386"/>
        <v/>
      </c>
      <c r="KG43" s="58" t="str">
        <f t="shared" si="387"/>
        <v/>
      </c>
      <c r="KH43" s="58" t="str">
        <f t="shared" si="388"/>
        <v/>
      </c>
      <c r="KI43" s="58" t="str">
        <f t="shared" si="389"/>
        <v/>
      </c>
      <c r="KJ43" s="58" t="str">
        <f t="shared" si="390"/>
        <v/>
      </c>
      <c r="KK43" s="58" t="str">
        <f t="shared" si="391"/>
        <v/>
      </c>
      <c r="KL43" s="58" t="str">
        <f t="shared" si="392"/>
        <v/>
      </c>
      <c r="KM43" s="58" t="str">
        <f t="shared" si="393"/>
        <v/>
      </c>
      <c r="KN43" s="58" t="str">
        <f t="shared" si="394"/>
        <v/>
      </c>
      <c r="KO43" s="58" t="str">
        <f t="shared" si="395"/>
        <v/>
      </c>
      <c r="KP43" s="58" t="str">
        <f t="shared" si="396"/>
        <v/>
      </c>
      <c r="KQ43" s="58" t="str">
        <f t="shared" si="397"/>
        <v/>
      </c>
      <c r="KR43" s="58" t="str">
        <f t="shared" si="398"/>
        <v/>
      </c>
      <c r="KS43" s="58" t="str">
        <f t="shared" si="399"/>
        <v/>
      </c>
      <c r="KT43" s="58" t="str">
        <f t="shared" si="400"/>
        <v/>
      </c>
      <c r="KU43" s="58" t="str">
        <f t="shared" si="401"/>
        <v/>
      </c>
      <c r="KV43" s="58" t="str">
        <f t="shared" si="402"/>
        <v/>
      </c>
      <c r="KW43" s="58" t="str">
        <f t="shared" si="403"/>
        <v/>
      </c>
      <c r="KX43" s="58" t="str">
        <f t="shared" si="404"/>
        <v/>
      </c>
    </row>
    <row r="44" spans="1:310" x14ac:dyDescent="0.55000000000000004">
      <c r="G44" s="62"/>
      <c r="H44" s="61">
        <v>8</v>
      </c>
      <c r="I44" s="61" t="s">
        <v>19</v>
      </c>
      <c r="K44" s="58" t="str">
        <f t="shared" si="104"/>
        <v/>
      </c>
      <c r="L44" s="58" t="str">
        <f t="shared" si="106"/>
        <v/>
      </c>
      <c r="M44" s="58" t="str">
        <f t="shared" si="107"/>
        <v/>
      </c>
      <c r="N44" s="58" t="str">
        <f t="shared" si="108"/>
        <v/>
      </c>
      <c r="O44" s="58" t="str">
        <f t="shared" si="109"/>
        <v/>
      </c>
      <c r="P44" s="58" t="str">
        <f t="shared" si="110"/>
        <v/>
      </c>
      <c r="Q44" s="58" t="str">
        <f t="shared" si="111"/>
        <v/>
      </c>
      <c r="R44" s="58" t="str">
        <f t="shared" si="112"/>
        <v/>
      </c>
      <c r="S44" s="58" t="str">
        <f t="shared" si="113"/>
        <v/>
      </c>
      <c r="T44" s="58" t="str">
        <f t="shared" si="114"/>
        <v/>
      </c>
      <c r="U44" s="58" t="str">
        <f t="shared" si="115"/>
        <v/>
      </c>
      <c r="V44" s="58" t="str">
        <f t="shared" si="116"/>
        <v/>
      </c>
      <c r="W44" s="58" t="str">
        <f t="shared" si="117"/>
        <v/>
      </c>
      <c r="X44" s="58" t="str">
        <f t="shared" si="118"/>
        <v/>
      </c>
      <c r="Y44" s="58" t="str">
        <f t="shared" si="119"/>
        <v/>
      </c>
      <c r="Z44" s="58" t="str">
        <f t="shared" si="120"/>
        <v/>
      </c>
      <c r="AA44" s="58" t="str">
        <f t="shared" si="121"/>
        <v/>
      </c>
      <c r="AB44" s="58" t="str">
        <f t="shared" si="122"/>
        <v/>
      </c>
      <c r="AC44" s="58" t="str">
        <f t="shared" si="123"/>
        <v/>
      </c>
      <c r="AD44" s="58" t="str">
        <f t="shared" si="124"/>
        <v/>
      </c>
      <c r="AE44" s="58" t="str">
        <f t="shared" si="125"/>
        <v/>
      </c>
      <c r="AF44" s="58" t="str">
        <f t="shared" si="126"/>
        <v/>
      </c>
      <c r="AG44" s="58" t="str">
        <f t="shared" si="127"/>
        <v/>
      </c>
      <c r="AH44" s="58" t="str">
        <f t="shared" si="128"/>
        <v/>
      </c>
      <c r="AI44" s="58" t="str">
        <f t="shared" si="129"/>
        <v/>
      </c>
      <c r="AJ44" s="58" t="str">
        <f t="shared" si="130"/>
        <v/>
      </c>
      <c r="AK44" s="58" t="str">
        <f t="shared" si="131"/>
        <v/>
      </c>
      <c r="AL44" s="58" t="str">
        <f t="shared" si="132"/>
        <v/>
      </c>
      <c r="AM44" s="58" t="str">
        <f t="shared" si="133"/>
        <v/>
      </c>
      <c r="AN44" s="58" t="str">
        <f t="shared" si="134"/>
        <v/>
      </c>
      <c r="AO44" s="58" t="str">
        <f t="shared" si="135"/>
        <v/>
      </c>
      <c r="AP44" s="58" t="str">
        <f t="shared" si="136"/>
        <v/>
      </c>
      <c r="AQ44" s="58" t="str">
        <f t="shared" si="137"/>
        <v/>
      </c>
      <c r="AR44" s="58" t="str">
        <f t="shared" si="138"/>
        <v/>
      </c>
      <c r="AS44" s="58" t="str">
        <f t="shared" si="139"/>
        <v/>
      </c>
      <c r="AT44" s="58" t="str">
        <f t="shared" si="140"/>
        <v/>
      </c>
      <c r="AU44" s="58" t="str">
        <f t="shared" si="141"/>
        <v/>
      </c>
      <c r="AV44" s="58" t="str">
        <f t="shared" si="142"/>
        <v/>
      </c>
      <c r="AW44" s="58" t="str">
        <f t="shared" si="143"/>
        <v/>
      </c>
      <c r="AX44" s="58" t="str">
        <f t="shared" si="144"/>
        <v/>
      </c>
      <c r="AY44" s="58" t="str">
        <f t="shared" si="145"/>
        <v/>
      </c>
      <c r="AZ44" s="58" t="str">
        <f t="shared" si="146"/>
        <v/>
      </c>
      <c r="BA44" s="58" t="str">
        <f t="shared" si="147"/>
        <v/>
      </c>
      <c r="BB44" s="58" t="str">
        <f t="shared" si="148"/>
        <v/>
      </c>
      <c r="BC44" s="58" t="str">
        <f t="shared" si="149"/>
        <v/>
      </c>
      <c r="BD44" s="58" t="str">
        <f t="shared" si="150"/>
        <v/>
      </c>
      <c r="BE44" s="58" t="str">
        <f t="shared" si="151"/>
        <v/>
      </c>
      <c r="BF44" s="58" t="str">
        <f t="shared" si="152"/>
        <v/>
      </c>
      <c r="BG44" s="58" t="str">
        <f t="shared" si="153"/>
        <v/>
      </c>
      <c r="BH44" s="58" t="str">
        <f t="shared" si="154"/>
        <v/>
      </c>
      <c r="BI44" s="58" t="str">
        <f t="shared" si="155"/>
        <v/>
      </c>
      <c r="BJ44" s="58" t="str">
        <f t="shared" si="156"/>
        <v/>
      </c>
      <c r="BK44" s="58" t="str">
        <f t="shared" si="157"/>
        <v/>
      </c>
      <c r="BL44" s="58" t="str">
        <f t="shared" si="158"/>
        <v/>
      </c>
      <c r="BM44" s="58" t="str">
        <f t="shared" si="159"/>
        <v/>
      </c>
      <c r="BN44" s="58" t="str">
        <f t="shared" si="160"/>
        <v/>
      </c>
      <c r="BO44" s="58" t="str">
        <f t="shared" si="161"/>
        <v/>
      </c>
      <c r="BP44" s="58" t="str">
        <f t="shared" si="162"/>
        <v/>
      </c>
      <c r="BQ44" s="58" t="str">
        <f t="shared" si="163"/>
        <v/>
      </c>
      <c r="BR44" s="58" t="str">
        <f t="shared" si="164"/>
        <v/>
      </c>
      <c r="BS44" s="58" t="str">
        <f t="shared" si="165"/>
        <v/>
      </c>
      <c r="BT44" s="58" t="str">
        <f t="shared" si="166"/>
        <v/>
      </c>
      <c r="BU44" s="58" t="str">
        <f t="shared" si="167"/>
        <v/>
      </c>
      <c r="BV44" s="58" t="str">
        <f t="shared" si="168"/>
        <v/>
      </c>
      <c r="BW44" s="58" t="str">
        <f t="shared" si="169"/>
        <v/>
      </c>
      <c r="BX44" s="58" t="str">
        <f t="shared" si="170"/>
        <v/>
      </c>
      <c r="BY44" s="58" t="str">
        <f t="shared" si="171"/>
        <v/>
      </c>
      <c r="BZ44" s="58" t="str">
        <f t="shared" si="172"/>
        <v/>
      </c>
      <c r="CA44" s="58" t="str">
        <f t="shared" si="173"/>
        <v/>
      </c>
      <c r="CB44" s="58" t="str">
        <f t="shared" si="174"/>
        <v/>
      </c>
      <c r="CC44" s="58" t="str">
        <f t="shared" si="175"/>
        <v/>
      </c>
      <c r="CD44" s="58" t="str">
        <f t="shared" si="176"/>
        <v/>
      </c>
      <c r="CE44" s="58" t="str">
        <f t="shared" si="177"/>
        <v/>
      </c>
      <c r="CF44" s="58" t="str">
        <f t="shared" si="178"/>
        <v/>
      </c>
      <c r="CG44" s="58" t="str">
        <f t="shared" si="179"/>
        <v/>
      </c>
      <c r="CH44" s="58" t="str">
        <f t="shared" si="180"/>
        <v/>
      </c>
      <c r="CI44" s="58" t="str">
        <f t="shared" si="181"/>
        <v/>
      </c>
      <c r="CJ44" s="58" t="str">
        <f t="shared" si="182"/>
        <v/>
      </c>
      <c r="CK44" s="58" t="str">
        <f t="shared" si="183"/>
        <v/>
      </c>
      <c r="CL44" s="58" t="str">
        <f t="shared" si="184"/>
        <v/>
      </c>
      <c r="CM44" s="58" t="str">
        <f t="shared" si="185"/>
        <v/>
      </c>
      <c r="CN44" s="58" t="str">
        <f t="shared" si="186"/>
        <v/>
      </c>
      <c r="CO44" s="58" t="str">
        <f t="shared" si="187"/>
        <v/>
      </c>
      <c r="CP44" s="58" t="str">
        <f t="shared" si="188"/>
        <v/>
      </c>
      <c r="CQ44" s="58" t="str">
        <f t="shared" si="189"/>
        <v/>
      </c>
      <c r="CR44" s="58" t="str">
        <f t="shared" si="190"/>
        <v/>
      </c>
      <c r="CS44" s="58" t="str">
        <f t="shared" si="191"/>
        <v/>
      </c>
      <c r="CT44" s="58" t="str">
        <f t="shared" si="192"/>
        <v/>
      </c>
      <c r="CU44" s="58" t="str">
        <f t="shared" si="193"/>
        <v/>
      </c>
      <c r="CV44" s="58" t="str">
        <f t="shared" si="194"/>
        <v/>
      </c>
      <c r="CW44" s="58" t="str">
        <f t="shared" si="195"/>
        <v/>
      </c>
      <c r="CX44" s="58" t="str">
        <f t="shared" si="196"/>
        <v/>
      </c>
      <c r="CY44" s="58" t="str">
        <f t="shared" si="197"/>
        <v/>
      </c>
      <c r="CZ44" s="58" t="str">
        <f t="shared" si="198"/>
        <v/>
      </c>
      <c r="DA44" s="58" t="str">
        <f t="shared" si="199"/>
        <v/>
      </c>
      <c r="DB44" s="58" t="str">
        <f t="shared" si="200"/>
        <v/>
      </c>
      <c r="DC44" s="58" t="str">
        <f t="shared" si="201"/>
        <v/>
      </c>
      <c r="DD44" s="58" t="str">
        <f t="shared" si="202"/>
        <v/>
      </c>
      <c r="DE44" s="58" t="str">
        <f t="shared" si="203"/>
        <v/>
      </c>
      <c r="DF44" s="58" t="str">
        <f t="shared" si="204"/>
        <v/>
      </c>
      <c r="DG44" s="58" t="str">
        <f t="shared" si="205"/>
        <v/>
      </c>
      <c r="DH44" s="58" t="str">
        <f t="shared" si="206"/>
        <v/>
      </c>
      <c r="DI44" s="58" t="str">
        <f t="shared" si="207"/>
        <v/>
      </c>
      <c r="DJ44" s="58" t="str">
        <f t="shared" si="208"/>
        <v/>
      </c>
      <c r="DK44" s="58" t="str">
        <f t="shared" si="209"/>
        <v/>
      </c>
      <c r="DL44" s="58" t="str">
        <f t="shared" si="210"/>
        <v/>
      </c>
      <c r="DM44" s="58" t="str">
        <f t="shared" si="211"/>
        <v/>
      </c>
      <c r="DN44" s="58" t="str">
        <f t="shared" si="212"/>
        <v/>
      </c>
      <c r="DO44" s="58" t="str">
        <f t="shared" si="213"/>
        <v/>
      </c>
      <c r="DP44" s="58" t="str">
        <f t="shared" si="214"/>
        <v/>
      </c>
      <c r="DQ44" s="58" t="str">
        <f t="shared" si="215"/>
        <v/>
      </c>
      <c r="DR44" s="58" t="str">
        <f t="shared" si="216"/>
        <v/>
      </c>
      <c r="DS44" s="58" t="str">
        <f t="shared" si="217"/>
        <v/>
      </c>
      <c r="DT44" s="58" t="str">
        <f t="shared" si="218"/>
        <v/>
      </c>
      <c r="DU44" s="58" t="str">
        <f t="shared" si="219"/>
        <v/>
      </c>
      <c r="DV44" s="58" t="str">
        <f t="shared" si="220"/>
        <v/>
      </c>
      <c r="DW44" s="58" t="str">
        <f t="shared" si="221"/>
        <v/>
      </c>
      <c r="DX44" s="58" t="str">
        <f t="shared" si="222"/>
        <v/>
      </c>
      <c r="DY44" s="58" t="str">
        <f t="shared" si="223"/>
        <v/>
      </c>
      <c r="DZ44" s="58" t="str">
        <f t="shared" si="224"/>
        <v/>
      </c>
      <c r="EA44" s="58" t="str">
        <f t="shared" si="225"/>
        <v/>
      </c>
      <c r="EB44" s="58" t="str">
        <f t="shared" si="226"/>
        <v/>
      </c>
      <c r="EC44" s="58" t="str">
        <f t="shared" si="227"/>
        <v/>
      </c>
      <c r="ED44" s="58" t="str">
        <f t="shared" si="228"/>
        <v/>
      </c>
      <c r="EE44" s="58" t="str">
        <f t="shared" si="229"/>
        <v/>
      </c>
      <c r="EF44" s="58" t="str">
        <f t="shared" si="230"/>
        <v/>
      </c>
      <c r="EG44" s="58" t="str">
        <f t="shared" si="231"/>
        <v/>
      </c>
      <c r="EH44" s="58" t="str">
        <f t="shared" si="232"/>
        <v/>
      </c>
      <c r="EI44" s="58" t="str">
        <f t="shared" si="233"/>
        <v/>
      </c>
      <c r="EJ44" s="58" t="str">
        <f t="shared" si="234"/>
        <v/>
      </c>
      <c r="EK44" s="58" t="str">
        <f t="shared" si="235"/>
        <v/>
      </c>
      <c r="EL44" s="58" t="str">
        <f t="shared" si="236"/>
        <v/>
      </c>
      <c r="EM44" s="58" t="str">
        <f t="shared" si="237"/>
        <v/>
      </c>
      <c r="EN44" s="58" t="str">
        <f t="shared" si="238"/>
        <v/>
      </c>
      <c r="EO44" s="58" t="str">
        <f t="shared" si="239"/>
        <v/>
      </c>
      <c r="EP44" s="58" t="str">
        <f t="shared" si="240"/>
        <v/>
      </c>
      <c r="EQ44" s="58" t="str">
        <f t="shared" si="241"/>
        <v/>
      </c>
      <c r="ER44" s="58" t="str">
        <f t="shared" si="242"/>
        <v/>
      </c>
      <c r="ES44" s="58" t="str">
        <f t="shared" si="243"/>
        <v/>
      </c>
      <c r="ET44" s="58" t="str">
        <f t="shared" si="244"/>
        <v/>
      </c>
      <c r="EU44" s="58" t="str">
        <f t="shared" si="245"/>
        <v/>
      </c>
      <c r="EV44" s="58" t="str">
        <f t="shared" si="246"/>
        <v/>
      </c>
      <c r="EW44" s="58" t="str">
        <f t="shared" si="247"/>
        <v/>
      </c>
      <c r="EX44" s="58" t="str">
        <f t="shared" si="248"/>
        <v/>
      </c>
      <c r="EY44" s="58" t="str">
        <f t="shared" si="249"/>
        <v/>
      </c>
      <c r="EZ44" s="58" t="str">
        <f t="shared" si="250"/>
        <v/>
      </c>
      <c r="FA44" s="58" t="str">
        <f t="shared" si="251"/>
        <v/>
      </c>
      <c r="FB44" s="58" t="str">
        <f t="shared" si="252"/>
        <v/>
      </c>
      <c r="FC44" s="58" t="str">
        <f t="shared" si="253"/>
        <v/>
      </c>
      <c r="FD44" s="58" t="str">
        <f t="shared" si="254"/>
        <v/>
      </c>
      <c r="FE44" s="58" t="str">
        <f t="shared" si="255"/>
        <v/>
      </c>
      <c r="FF44" s="58" t="str">
        <f t="shared" si="256"/>
        <v/>
      </c>
      <c r="FG44" s="58" t="str">
        <f t="shared" si="257"/>
        <v/>
      </c>
      <c r="FH44" s="58" t="str">
        <f t="shared" si="258"/>
        <v/>
      </c>
      <c r="FI44" s="58" t="str">
        <f t="shared" si="259"/>
        <v/>
      </c>
      <c r="FJ44" s="58" t="str">
        <f t="shared" si="260"/>
        <v/>
      </c>
      <c r="FK44" s="58" t="str">
        <f t="shared" si="261"/>
        <v/>
      </c>
      <c r="FL44" s="58" t="str">
        <f t="shared" si="262"/>
        <v/>
      </c>
      <c r="FM44" s="58" t="str">
        <f t="shared" si="263"/>
        <v/>
      </c>
      <c r="FN44" s="58" t="str">
        <f t="shared" si="264"/>
        <v/>
      </c>
      <c r="FO44" s="58" t="str">
        <f t="shared" si="265"/>
        <v/>
      </c>
      <c r="FP44" s="58" t="str">
        <f t="shared" si="266"/>
        <v/>
      </c>
      <c r="FQ44" s="58" t="str">
        <f t="shared" si="267"/>
        <v/>
      </c>
      <c r="FR44" s="58" t="str">
        <f t="shared" si="268"/>
        <v/>
      </c>
      <c r="FS44" s="58" t="str">
        <f t="shared" si="269"/>
        <v/>
      </c>
      <c r="FT44" s="58" t="str">
        <f t="shared" si="270"/>
        <v/>
      </c>
      <c r="FU44" s="58" t="str">
        <f t="shared" si="271"/>
        <v/>
      </c>
      <c r="FV44" s="58" t="str">
        <f t="shared" si="272"/>
        <v/>
      </c>
      <c r="FW44" s="58" t="str">
        <f t="shared" si="273"/>
        <v/>
      </c>
      <c r="FX44" s="58" t="str">
        <f t="shared" si="274"/>
        <v/>
      </c>
      <c r="FY44" s="58" t="str">
        <f t="shared" si="275"/>
        <v/>
      </c>
      <c r="FZ44" s="58" t="str">
        <f t="shared" si="276"/>
        <v/>
      </c>
      <c r="GA44" s="58" t="str">
        <f t="shared" si="277"/>
        <v/>
      </c>
      <c r="GB44" s="58" t="str">
        <f t="shared" si="278"/>
        <v/>
      </c>
      <c r="GC44" s="58" t="str">
        <f t="shared" si="279"/>
        <v/>
      </c>
      <c r="GD44" s="58" t="str">
        <f t="shared" si="280"/>
        <v/>
      </c>
      <c r="GE44" s="58" t="str">
        <f t="shared" si="281"/>
        <v/>
      </c>
      <c r="GF44" s="58" t="str">
        <f t="shared" si="282"/>
        <v/>
      </c>
      <c r="GG44" s="58" t="str">
        <f t="shared" si="283"/>
        <v/>
      </c>
      <c r="GH44" s="58" t="str">
        <f t="shared" si="284"/>
        <v/>
      </c>
      <c r="GI44" s="58" t="str">
        <f t="shared" si="285"/>
        <v/>
      </c>
      <c r="GJ44" s="58" t="str">
        <f t="shared" si="286"/>
        <v/>
      </c>
      <c r="GK44" s="58" t="str">
        <f t="shared" si="287"/>
        <v/>
      </c>
      <c r="GL44" s="58" t="str">
        <f t="shared" si="288"/>
        <v/>
      </c>
      <c r="GM44" s="58" t="str">
        <f t="shared" si="289"/>
        <v/>
      </c>
      <c r="GN44" s="58" t="str">
        <f t="shared" si="290"/>
        <v/>
      </c>
      <c r="GO44" s="58" t="str">
        <f t="shared" si="291"/>
        <v/>
      </c>
      <c r="GP44" s="58" t="str">
        <f t="shared" si="292"/>
        <v/>
      </c>
      <c r="GQ44" s="58" t="str">
        <f t="shared" si="293"/>
        <v/>
      </c>
      <c r="GR44" s="58" t="str">
        <f t="shared" si="294"/>
        <v/>
      </c>
      <c r="GS44" s="58" t="str">
        <f t="shared" si="295"/>
        <v/>
      </c>
      <c r="GT44" s="58" t="str">
        <f t="shared" si="296"/>
        <v/>
      </c>
      <c r="GU44" s="58" t="str">
        <f t="shared" si="297"/>
        <v/>
      </c>
      <c r="GV44" s="58" t="str">
        <f t="shared" si="298"/>
        <v/>
      </c>
      <c r="GW44" s="58" t="str">
        <f t="shared" si="299"/>
        <v/>
      </c>
      <c r="GX44" s="58" t="str">
        <f t="shared" si="300"/>
        <v/>
      </c>
      <c r="GY44" s="58" t="str">
        <f t="shared" si="301"/>
        <v/>
      </c>
      <c r="GZ44" s="58" t="str">
        <f t="shared" si="302"/>
        <v/>
      </c>
      <c r="HA44" s="58" t="str">
        <f t="shared" si="303"/>
        <v/>
      </c>
      <c r="HB44" s="58" t="str">
        <f t="shared" si="304"/>
        <v/>
      </c>
      <c r="HC44" s="58" t="str">
        <f t="shared" si="305"/>
        <v/>
      </c>
      <c r="HD44" s="58" t="str">
        <f t="shared" si="306"/>
        <v/>
      </c>
      <c r="HE44" s="58" t="str">
        <f t="shared" si="307"/>
        <v/>
      </c>
      <c r="HF44" s="58" t="str">
        <f t="shared" si="308"/>
        <v/>
      </c>
      <c r="HG44" s="58" t="str">
        <f t="shared" si="309"/>
        <v/>
      </c>
      <c r="HH44" s="58" t="str">
        <f t="shared" si="310"/>
        <v/>
      </c>
      <c r="HI44" s="58" t="str">
        <f t="shared" si="311"/>
        <v/>
      </c>
      <c r="HJ44" s="58" t="str">
        <f t="shared" si="312"/>
        <v/>
      </c>
      <c r="HK44" s="58" t="str">
        <f t="shared" si="313"/>
        <v/>
      </c>
      <c r="HL44" s="58" t="str">
        <f t="shared" si="314"/>
        <v/>
      </c>
      <c r="HM44" s="58" t="str">
        <f t="shared" si="315"/>
        <v/>
      </c>
      <c r="HN44" s="58" t="str">
        <f t="shared" si="316"/>
        <v/>
      </c>
      <c r="HO44" s="58" t="str">
        <f t="shared" si="317"/>
        <v/>
      </c>
      <c r="HP44" s="58" t="str">
        <f t="shared" si="318"/>
        <v/>
      </c>
      <c r="HQ44" s="58" t="str">
        <f t="shared" si="319"/>
        <v/>
      </c>
      <c r="HR44" s="58" t="str">
        <f t="shared" si="320"/>
        <v/>
      </c>
      <c r="HS44" s="58" t="str">
        <f t="shared" si="321"/>
        <v/>
      </c>
      <c r="HT44" s="58" t="str">
        <f t="shared" si="322"/>
        <v/>
      </c>
      <c r="HU44" s="58" t="str">
        <f t="shared" si="323"/>
        <v/>
      </c>
      <c r="HV44" s="58" t="str">
        <f t="shared" si="324"/>
        <v/>
      </c>
      <c r="HW44" s="58" t="str">
        <f t="shared" si="325"/>
        <v/>
      </c>
      <c r="HX44" s="58" t="str">
        <f t="shared" si="326"/>
        <v/>
      </c>
      <c r="HY44" s="58" t="str">
        <f t="shared" si="327"/>
        <v/>
      </c>
      <c r="HZ44" s="58" t="str">
        <f t="shared" si="328"/>
        <v/>
      </c>
      <c r="IA44" s="58" t="str">
        <f t="shared" si="329"/>
        <v/>
      </c>
      <c r="IB44" s="58" t="str">
        <f t="shared" si="330"/>
        <v/>
      </c>
      <c r="IC44" s="58" t="str">
        <f t="shared" si="331"/>
        <v/>
      </c>
      <c r="ID44" s="58" t="str">
        <f t="shared" si="332"/>
        <v/>
      </c>
      <c r="IE44" s="58" t="str">
        <f t="shared" si="333"/>
        <v/>
      </c>
      <c r="IF44" s="58" t="str">
        <f t="shared" si="334"/>
        <v/>
      </c>
      <c r="IG44" s="58" t="str">
        <f t="shared" si="335"/>
        <v/>
      </c>
      <c r="IH44" s="58" t="str">
        <f t="shared" si="336"/>
        <v/>
      </c>
      <c r="II44" s="58" t="str">
        <f t="shared" si="337"/>
        <v/>
      </c>
      <c r="IJ44" s="58" t="str">
        <f t="shared" si="338"/>
        <v/>
      </c>
      <c r="IK44" s="58" t="str">
        <f t="shared" si="339"/>
        <v/>
      </c>
      <c r="IL44" s="58" t="str">
        <f t="shared" si="340"/>
        <v/>
      </c>
      <c r="IM44" s="58" t="str">
        <f t="shared" si="341"/>
        <v/>
      </c>
      <c r="IN44" s="58" t="str">
        <f t="shared" si="342"/>
        <v/>
      </c>
      <c r="IO44" s="58" t="str">
        <f t="shared" si="343"/>
        <v/>
      </c>
      <c r="IP44" s="58" t="str">
        <f t="shared" si="344"/>
        <v/>
      </c>
      <c r="IQ44" s="58" t="str">
        <f t="shared" si="345"/>
        <v/>
      </c>
      <c r="IR44" s="58" t="str">
        <f t="shared" si="346"/>
        <v/>
      </c>
      <c r="IS44" s="58" t="str">
        <f t="shared" si="347"/>
        <v/>
      </c>
      <c r="IT44" s="58" t="str">
        <f t="shared" si="348"/>
        <v/>
      </c>
      <c r="IU44" s="58" t="str">
        <f t="shared" si="349"/>
        <v/>
      </c>
      <c r="IV44" s="58" t="str">
        <f t="shared" si="350"/>
        <v/>
      </c>
      <c r="IW44" s="58" t="str">
        <f t="shared" si="351"/>
        <v/>
      </c>
      <c r="IX44" s="58" t="str">
        <f t="shared" si="352"/>
        <v/>
      </c>
      <c r="IY44" s="58" t="str">
        <f t="shared" si="353"/>
        <v/>
      </c>
      <c r="IZ44" s="58" t="str">
        <f t="shared" si="354"/>
        <v/>
      </c>
      <c r="JA44" s="58" t="str">
        <f t="shared" si="355"/>
        <v/>
      </c>
      <c r="JB44" s="58" t="str">
        <f t="shared" si="356"/>
        <v/>
      </c>
      <c r="JC44" s="58" t="str">
        <f t="shared" si="357"/>
        <v/>
      </c>
      <c r="JD44" s="58" t="str">
        <f t="shared" si="358"/>
        <v/>
      </c>
      <c r="JE44" s="58" t="str">
        <f t="shared" si="359"/>
        <v/>
      </c>
      <c r="JF44" s="58" t="str">
        <f t="shared" si="360"/>
        <v/>
      </c>
      <c r="JG44" s="58" t="str">
        <f t="shared" si="361"/>
        <v/>
      </c>
      <c r="JH44" s="58" t="str">
        <f t="shared" si="362"/>
        <v/>
      </c>
      <c r="JI44" s="58" t="str">
        <f t="shared" si="363"/>
        <v/>
      </c>
      <c r="JJ44" s="58" t="str">
        <f t="shared" si="364"/>
        <v/>
      </c>
      <c r="JK44" s="58" t="str">
        <f t="shared" si="365"/>
        <v/>
      </c>
      <c r="JL44" s="58" t="str">
        <f t="shared" si="366"/>
        <v/>
      </c>
      <c r="JM44" s="58" t="str">
        <f t="shared" si="367"/>
        <v/>
      </c>
      <c r="JN44" s="58" t="str">
        <f t="shared" si="368"/>
        <v/>
      </c>
      <c r="JO44" s="58" t="str">
        <f t="shared" si="369"/>
        <v/>
      </c>
      <c r="JP44" s="58" t="str">
        <f t="shared" si="370"/>
        <v/>
      </c>
      <c r="JQ44" s="58" t="str">
        <f t="shared" si="371"/>
        <v/>
      </c>
      <c r="JR44" s="58" t="str">
        <f t="shared" si="372"/>
        <v/>
      </c>
      <c r="JS44" s="58" t="str">
        <f t="shared" si="373"/>
        <v/>
      </c>
      <c r="JT44" s="58" t="str">
        <f t="shared" si="374"/>
        <v/>
      </c>
      <c r="JU44" s="58" t="str">
        <f t="shared" si="375"/>
        <v/>
      </c>
      <c r="JV44" s="58" t="str">
        <f t="shared" si="376"/>
        <v/>
      </c>
      <c r="JW44" s="58" t="str">
        <f t="shared" si="377"/>
        <v/>
      </c>
      <c r="JX44" s="58" t="str">
        <f t="shared" si="378"/>
        <v/>
      </c>
      <c r="JY44" s="58" t="str">
        <f t="shared" si="379"/>
        <v/>
      </c>
      <c r="JZ44" s="58" t="str">
        <f t="shared" si="380"/>
        <v/>
      </c>
      <c r="KA44" s="58" t="str">
        <f t="shared" si="381"/>
        <v/>
      </c>
      <c r="KB44" s="58" t="str">
        <f t="shared" si="382"/>
        <v/>
      </c>
      <c r="KC44" s="58" t="str">
        <f t="shared" si="383"/>
        <v/>
      </c>
      <c r="KD44" s="58" t="str">
        <f t="shared" si="384"/>
        <v/>
      </c>
      <c r="KE44" s="58" t="str">
        <f t="shared" si="385"/>
        <v/>
      </c>
      <c r="KF44" s="58" t="str">
        <f t="shared" si="386"/>
        <v/>
      </c>
      <c r="KG44" s="58" t="str">
        <f t="shared" si="387"/>
        <v/>
      </c>
      <c r="KH44" s="58" t="str">
        <f t="shared" si="388"/>
        <v/>
      </c>
      <c r="KI44" s="58" t="str">
        <f t="shared" si="389"/>
        <v/>
      </c>
      <c r="KJ44" s="58" t="str">
        <f t="shared" si="390"/>
        <v/>
      </c>
      <c r="KK44" s="58" t="str">
        <f t="shared" si="391"/>
        <v/>
      </c>
      <c r="KL44" s="58" t="str">
        <f t="shared" si="392"/>
        <v/>
      </c>
      <c r="KM44" s="58" t="str">
        <f t="shared" si="393"/>
        <v/>
      </c>
      <c r="KN44" s="58" t="str">
        <f t="shared" si="394"/>
        <v/>
      </c>
      <c r="KO44" s="58" t="str">
        <f t="shared" si="395"/>
        <v/>
      </c>
      <c r="KP44" s="58" t="str">
        <f t="shared" si="396"/>
        <v/>
      </c>
      <c r="KQ44" s="58" t="str">
        <f t="shared" si="397"/>
        <v/>
      </c>
      <c r="KR44" s="58" t="str">
        <f t="shared" si="398"/>
        <v/>
      </c>
      <c r="KS44" s="58" t="str">
        <f t="shared" si="399"/>
        <v/>
      </c>
      <c r="KT44" s="58" t="str">
        <f t="shared" si="400"/>
        <v/>
      </c>
      <c r="KU44" s="58" t="str">
        <f t="shared" si="401"/>
        <v/>
      </c>
      <c r="KV44" s="58" t="str">
        <f t="shared" si="402"/>
        <v/>
      </c>
      <c r="KW44" s="58" t="str">
        <f t="shared" si="403"/>
        <v/>
      </c>
      <c r="KX44" s="58" t="str">
        <f t="shared" si="404"/>
        <v/>
      </c>
    </row>
    <row r="45" spans="1:310" x14ac:dyDescent="0.55000000000000004">
      <c r="G45" s="62"/>
      <c r="H45" s="61">
        <v>9</v>
      </c>
      <c r="I45" s="61" t="s">
        <v>20</v>
      </c>
      <c r="K45" s="58" t="str">
        <f t="shared" si="104"/>
        <v/>
      </c>
      <c r="L45" s="58" t="str">
        <f t="shared" si="106"/>
        <v/>
      </c>
      <c r="M45" s="58" t="str">
        <f t="shared" si="107"/>
        <v/>
      </c>
      <c r="N45" s="58" t="str">
        <f t="shared" si="108"/>
        <v/>
      </c>
      <c r="O45" s="58" t="str">
        <f t="shared" si="109"/>
        <v/>
      </c>
      <c r="P45" s="58" t="str">
        <f t="shared" si="110"/>
        <v/>
      </c>
      <c r="Q45" s="58" t="str">
        <f t="shared" si="111"/>
        <v/>
      </c>
      <c r="R45" s="58" t="str">
        <f t="shared" si="112"/>
        <v/>
      </c>
      <c r="S45" s="58" t="str">
        <f t="shared" si="113"/>
        <v/>
      </c>
      <c r="T45" s="58" t="str">
        <f t="shared" si="114"/>
        <v/>
      </c>
      <c r="U45" s="58" t="str">
        <f t="shared" si="115"/>
        <v/>
      </c>
      <c r="V45" s="58" t="str">
        <f t="shared" si="116"/>
        <v/>
      </c>
      <c r="W45" s="58" t="str">
        <f t="shared" si="117"/>
        <v/>
      </c>
      <c r="X45" s="58" t="str">
        <f t="shared" si="118"/>
        <v/>
      </c>
      <c r="Y45" s="58" t="str">
        <f t="shared" si="119"/>
        <v/>
      </c>
      <c r="Z45" s="58" t="str">
        <f t="shared" si="120"/>
        <v/>
      </c>
      <c r="AA45" s="58" t="str">
        <f t="shared" si="121"/>
        <v/>
      </c>
      <c r="AB45" s="58" t="str">
        <f t="shared" si="122"/>
        <v/>
      </c>
      <c r="AC45" s="58" t="str">
        <f t="shared" si="123"/>
        <v/>
      </c>
      <c r="AD45" s="58" t="str">
        <f t="shared" si="124"/>
        <v/>
      </c>
      <c r="AE45" s="58" t="str">
        <f t="shared" si="125"/>
        <v/>
      </c>
      <c r="AF45" s="58" t="str">
        <f t="shared" si="126"/>
        <v/>
      </c>
      <c r="AG45" s="58" t="str">
        <f t="shared" si="127"/>
        <v/>
      </c>
      <c r="AH45" s="58" t="str">
        <f t="shared" si="128"/>
        <v/>
      </c>
      <c r="AI45" s="58" t="str">
        <f t="shared" si="129"/>
        <v/>
      </c>
      <c r="AJ45" s="58" t="str">
        <f t="shared" si="130"/>
        <v/>
      </c>
      <c r="AK45" s="58" t="str">
        <f t="shared" si="131"/>
        <v/>
      </c>
      <c r="AL45" s="58" t="str">
        <f t="shared" si="132"/>
        <v/>
      </c>
      <c r="AM45" s="58" t="str">
        <f t="shared" si="133"/>
        <v/>
      </c>
      <c r="AN45" s="58" t="str">
        <f t="shared" si="134"/>
        <v/>
      </c>
      <c r="AO45" s="58" t="str">
        <f t="shared" si="135"/>
        <v/>
      </c>
      <c r="AP45" s="58" t="str">
        <f t="shared" si="136"/>
        <v/>
      </c>
      <c r="AQ45" s="58" t="str">
        <f t="shared" si="137"/>
        <v/>
      </c>
      <c r="AR45" s="58" t="str">
        <f t="shared" si="138"/>
        <v/>
      </c>
      <c r="AS45" s="58" t="str">
        <f t="shared" si="139"/>
        <v/>
      </c>
      <c r="AT45" s="58" t="str">
        <f t="shared" si="140"/>
        <v/>
      </c>
      <c r="AU45" s="58" t="str">
        <f t="shared" si="141"/>
        <v/>
      </c>
      <c r="AV45" s="58" t="str">
        <f t="shared" si="142"/>
        <v/>
      </c>
      <c r="AW45" s="58" t="str">
        <f t="shared" si="143"/>
        <v/>
      </c>
      <c r="AX45" s="58" t="str">
        <f t="shared" si="144"/>
        <v/>
      </c>
      <c r="AY45" s="58" t="str">
        <f t="shared" si="145"/>
        <v/>
      </c>
      <c r="AZ45" s="58" t="str">
        <f t="shared" si="146"/>
        <v/>
      </c>
      <c r="BA45" s="58" t="str">
        <f t="shared" si="147"/>
        <v/>
      </c>
      <c r="BB45" s="58" t="str">
        <f t="shared" si="148"/>
        <v/>
      </c>
      <c r="BC45" s="58" t="str">
        <f t="shared" si="149"/>
        <v/>
      </c>
      <c r="BD45" s="58" t="str">
        <f t="shared" si="150"/>
        <v/>
      </c>
      <c r="BE45" s="58" t="str">
        <f t="shared" si="151"/>
        <v/>
      </c>
      <c r="BF45" s="58" t="str">
        <f t="shared" si="152"/>
        <v/>
      </c>
      <c r="BG45" s="58" t="str">
        <f t="shared" si="153"/>
        <v/>
      </c>
      <c r="BH45" s="58" t="str">
        <f t="shared" si="154"/>
        <v/>
      </c>
      <c r="BI45" s="58" t="str">
        <f t="shared" si="155"/>
        <v/>
      </c>
      <c r="BJ45" s="58" t="str">
        <f t="shared" si="156"/>
        <v/>
      </c>
      <c r="BK45" s="58" t="str">
        <f t="shared" si="157"/>
        <v/>
      </c>
      <c r="BL45" s="58" t="str">
        <f t="shared" si="158"/>
        <v/>
      </c>
      <c r="BM45" s="58" t="str">
        <f t="shared" si="159"/>
        <v/>
      </c>
      <c r="BN45" s="58" t="str">
        <f t="shared" si="160"/>
        <v/>
      </c>
      <c r="BO45" s="58" t="str">
        <f t="shared" si="161"/>
        <v/>
      </c>
      <c r="BP45" s="58" t="str">
        <f t="shared" si="162"/>
        <v/>
      </c>
      <c r="BQ45" s="58" t="str">
        <f t="shared" si="163"/>
        <v/>
      </c>
      <c r="BR45" s="58" t="str">
        <f t="shared" si="164"/>
        <v/>
      </c>
      <c r="BS45" s="58" t="str">
        <f t="shared" si="165"/>
        <v/>
      </c>
      <c r="BT45" s="58" t="str">
        <f t="shared" si="166"/>
        <v/>
      </c>
      <c r="BU45" s="58" t="str">
        <f t="shared" si="167"/>
        <v/>
      </c>
      <c r="BV45" s="58" t="str">
        <f t="shared" si="168"/>
        <v/>
      </c>
      <c r="BW45" s="58" t="str">
        <f t="shared" si="169"/>
        <v/>
      </c>
      <c r="BX45" s="58" t="str">
        <f t="shared" si="170"/>
        <v/>
      </c>
      <c r="BY45" s="58" t="str">
        <f t="shared" si="171"/>
        <v/>
      </c>
      <c r="BZ45" s="58" t="str">
        <f t="shared" si="172"/>
        <v/>
      </c>
      <c r="CA45" s="58" t="str">
        <f t="shared" si="173"/>
        <v/>
      </c>
      <c r="CB45" s="58" t="str">
        <f t="shared" si="174"/>
        <v/>
      </c>
      <c r="CC45" s="58" t="str">
        <f t="shared" si="175"/>
        <v/>
      </c>
      <c r="CD45" s="58" t="str">
        <f t="shared" si="176"/>
        <v/>
      </c>
      <c r="CE45" s="58" t="str">
        <f t="shared" si="177"/>
        <v/>
      </c>
      <c r="CF45" s="58" t="str">
        <f t="shared" si="178"/>
        <v/>
      </c>
      <c r="CG45" s="58" t="str">
        <f t="shared" si="179"/>
        <v/>
      </c>
      <c r="CH45" s="58" t="str">
        <f t="shared" si="180"/>
        <v/>
      </c>
      <c r="CI45" s="58" t="str">
        <f t="shared" si="181"/>
        <v/>
      </c>
      <c r="CJ45" s="58" t="str">
        <f t="shared" si="182"/>
        <v/>
      </c>
      <c r="CK45" s="58" t="str">
        <f t="shared" si="183"/>
        <v/>
      </c>
      <c r="CL45" s="58" t="str">
        <f t="shared" si="184"/>
        <v/>
      </c>
      <c r="CM45" s="58" t="str">
        <f t="shared" si="185"/>
        <v/>
      </c>
      <c r="CN45" s="58" t="str">
        <f t="shared" si="186"/>
        <v/>
      </c>
      <c r="CO45" s="58" t="str">
        <f t="shared" si="187"/>
        <v/>
      </c>
      <c r="CP45" s="58" t="str">
        <f t="shared" si="188"/>
        <v/>
      </c>
      <c r="CQ45" s="58" t="str">
        <f t="shared" si="189"/>
        <v/>
      </c>
      <c r="CR45" s="58" t="str">
        <f t="shared" si="190"/>
        <v/>
      </c>
      <c r="CS45" s="58" t="str">
        <f t="shared" si="191"/>
        <v/>
      </c>
      <c r="CT45" s="58" t="str">
        <f t="shared" si="192"/>
        <v/>
      </c>
      <c r="CU45" s="58" t="str">
        <f t="shared" si="193"/>
        <v/>
      </c>
      <c r="CV45" s="58" t="str">
        <f t="shared" si="194"/>
        <v/>
      </c>
      <c r="CW45" s="58" t="str">
        <f t="shared" si="195"/>
        <v/>
      </c>
      <c r="CX45" s="58" t="str">
        <f t="shared" si="196"/>
        <v/>
      </c>
      <c r="CY45" s="58" t="str">
        <f t="shared" si="197"/>
        <v/>
      </c>
      <c r="CZ45" s="58" t="str">
        <f t="shared" si="198"/>
        <v/>
      </c>
      <c r="DA45" s="58" t="str">
        <f t="shared" si="199"/>
        <v/>
      </c>
      <c r="DB45" s="58" t="str">
        <f t="shared" si="200"/>
        <v/>
      </c>
      <c r="DC45" s="58" t="str">
        <f t="shared" si="201"/>
        <v/>
      </c>
      <c r="DD45" s="58" t="str">
        <f t="shared" si="202"/>
        <v/>
      </c>
      <c r="DE45" s="58" t="str">
        <f t="shared" si="203"/>
        <v/>
      </c>
      <c r="DF45" s="58" t="str">
        <f t="shared" si="204"/>
        <v/>
      </c>
      <c r="DG45" s="58" t="str">
        <f t="shared" si="205"/>
        <v/>
      </c>
      <c r="DH45" s="58" t="str">
        <f t="shared" si="206"/>
        <v/>
      </c>
      <c r="DI45" s="58" t="str">
        <f t="shared" si="207"/>
        <v/>
      </c>
      <c r="DJ45" s="58" t="str">
        <f t="shared" si="208"/>
        <v/>
      </c>
      <c r="DK45" s="58" t="str">
        <f t="shared" si="209"/>
        <v/>
      </c>
      <c r="DL45" s="58" t="str">
        <f t="shared" si="210"/>
        <v/>
      </c>
      <c r="DM45" s="58" t="str">
        <f t="shared" si="211"/>
        <v/>
      </c>
      <c r="DN45" s="58" t="str">
        <f t="shared" si="212"/>
        <v/>
      </c>
      <c r="DO45" s="58" t="str">
        <f t="shared" si="213"/>
        <v/>
      </c>
      <c r="DP45" s="58" t="str">
        <f t="shared" si="214"/>
        <v/>
      </c>
      <c r="DQ45" s="58" t="str">
        <f t="shared" si="215"/>
        <v/>
      </c>
      <c r="DR45" s="58" t="str">
        <f t="shared" si="216"/>
        <v/>
      </c>
      <c r="DS45" s="58" t="str">
        <f t="shared" si="217"/>
        <v/>
      </c>
      <c r="DT45" s="58" t="str">
        <f t="shared" si="218"/>
        <v/>
      </c>
      <c r="DU45" s="58" t="str">
        <f t="shared" si="219"/>
        <v/>
      </c>
      <c r="DV45" s="58" t="str">
        <f t="shared" si="220"/>
        <v/>
      </c>
      <c r="DW45" s="58" t="str">
        <f t="shared" si="221"/>
        <v/>
      </c>
      <c r="DX45" s="58" t="str">
        <f t="shared" si="222"/>
        <v/>
      </c>
      <c r="DY45" s="58" t="str">
        <f t="shared" si="223"/>
        <v/>
      </c>
      <c r="DZ45" s="58" t="str">
        <f t="shared" si="224"/>
        <v/>
      </c>
      <c r="EA45" s="58" t="str">
        <f t="shared" si="225"/>
        <v/>
      </c>
      <c r="EB45" s="58" t="str">
        <f t="shared" si="226"/>
        <v/>
      </c>
      <c r="EC45" s="58" t="str">
        <f t="shared" si="227"/>
        <v/>
      </c>
      <c r="ED45" s="58" t="str">
        <f t="shared" si="228"/>
        <v/>
      </c>
      <c r="EE45" s="58" t="str">
        <f t="shared" si="229"/>
        <v/>
      </c>
      <c r="EF45" s="58" t="str">
        <f t="shared" si="230"/>
        <v/>
      </c>
      <c r="EG45" s="58" t="str">
        <f t="shared" si="231"/>
        <v/>
      </c>
      <c r="EH45" s="58" t="str">
        <f t="shared" si="232"/>
        <v/>
      </c>
      <c r="EI45" s="58" t="str">
        <f t="shared" si="233"/>
        <v/>
      </c>
      <c r="EJ45" s="58" t="str">
        <f t="shared" si="234"/>
        <v/>
      </c>
      <c r="EK45" s="58" t="str">
        <f t="shared" si="235"/>
        <v/>
      </c>
      <c r="EL45" s="58" t="str">
        <f t="shared" si="236"/>
        <v/>
      </c>
      <c r="EM45" s="58" t="str">
        <f t="shared" si="237"/>
        <v/>
      </c>
      <c r="EN45" s="58" t="str">
        <f t="shared" si="238"/>
        <v/>
      </c>
      <c r="EO45" s="58" t="str">
        <f t="shared" si="239"/>
        <v/>
      </c>
      <c r="EP45" s="58" t="str">
        <f t="shared" si="240"/>
        <v/>
      </c>
      <c r="EQ45" s="58" t="str">
        <f t="shared" si="241"/>
        <v/>
      </c>
      <c r="ER45" s="58" t="str">
        <f t="shared" si="242"/>
        <v/>
      </c>
      <c r="ES45" s="58" t="str">
        <f t="shared" si="243"/>
        <v/>
      </c>
      <c r="ET45" s="58" t="str">
        <f t="shared" si="244"/>
        <v/>
      </c>
      <c r="EU45" s="58" t="str">
        <f t="shared" si="245"/>
        <v/>
      </c>
      <c r="EV45" s="58" t="str">
        <f t="shared" si="246"/>
        <v/>
      </c>
      <c r="EW45" s="58" t="str">
        <f t="shared" si="247"/>
        <v/>
      </c>
      <c r="EX45" s="58" t="str">
        <f t="shared" si="248"/>
        <v/>
      </c>
      <c r="EY45" s="58" t="str">
        <f t="shared" si="249"/>
        <v/>
      </c>
      <c r="EZ45" s="58" t="str">
        <f t="shared" si="250"/>
        <v/>
      </c>
      <c r="FA45" s="58" t="str">
        <f t="shared" si="251"/>
        <v/>
      </c>
      <c r="FB45" s="58" t="str">
        <f t="shared" si="252"/>
        <v/>
      </c>
      <c r="FC45" s="58" t="str">
        <f t="shared" si="253"/>
        <v/>
      </c>
      <c r="FD45" s="58" t="str">
        <f t="shared" si="254"/>
        <v/>
      </c>
      <c r="FE45" s="58" t="str">
        <f t="shared" si="255"/>
        <v/>
      </c>
      <c r="FF45" s="58" t="str">
        <f t="shared" si="256"/>
        <v/>
      </c>
      <c r="FG45" s="58" t="str">
        <f t="shared" si="257"/>
        <v/>
      </c>
      <c r="FH45" s="58" t="str">
        <f t="shared" si="258"/>
        <v/>
      </c>
      <c r="FI45" s="58" t="str">
        <f t="shared" si="259"/>
        <v/>
      </c>
      <c r="FJ45" s="58" t="str">
        <f t="shared" si="260"/>
        <v/>
      </c>
      <c r="FK45" s="58" t="str">
        <f t="shared" si="261"/>
        <v/>
      </c>
      <c r="FL45" s="58" t="str">
        <f t="shared" si="262"/>
        <v/>
      </c>
      <c r="FM45" s="58" t="str">
        <f t="shared" si="263"/>
        <v/>
      </c>
      <c r="FN45" s="58" t="str">
        <f t="shared" si="264"/>
        <v/>
      </c>
      <c r="FO45" s="58" t="str">
        <f t="shared" si="265"/>
        <v/>
      </c>
      <c r="FP45" s="58" t="str">
        <f t="shared" si="266"/>
        <v/>
      </c>
      <c r="FQ45" s="58" t="str">
        <f t="shared" si="267"/>
        <v/>
      </c>
      <c r="FR45" s="58" t="str">
        <f t="shared" si="268"/>
        <v/>
      </c>
      <c r="FS45" s="58" t="str">
        <f t="shared" si="269"/>
        <v/>
      </c>
      <c r="FT45" s="58" t="str">
        <f t="shared" si="270"/>
        <v/>
      </c>
      <c r="FU45" s="58" t="str">
        <f t="shared" si="271"/>
        <v/>
      </c>
      <c r="FV45" s="58" t="str">
        <f t="shared" si="272"/>
        <v/>
      </c>
      <c r="FW45" s="58" t="str">
        <f t="shared" si="273"/>
        <v/>
      </c>
      <c r="FX45" s="58" t="str">
        <f t="shared" si="274"/>
        <v/>
      </c>
      <c r="FY45" s="58" t="str">
        <f t="shared" si="275"/>
        <v/>
      </c>
      <c r="FZ45" s="58" t="str">
        <f t="shared" si="276"/>
        <v/>
      </c>
      <c r="GA45" s="58" t="str">
        <f t="shared" si="277"/>
        <v/>
      </c>
      <c r="GB45" s="58" t="str">
        <f t="shared" si="278"/>
        <v/>
      </c>
      <c r="GC45" s="58" t="str">
        <f t="shared" si="279"/>
        <v/>
      </c>
      <c r="GD45" s="58" t="str">
        <f t="shared" si="280"/>
        <v/>
      </c>
      <c r="GE45" s="58" t="str">
        <f t="shared" si="281"/>
        <v/>
      </c>
      <c r="GF45" s="58" t="str">
        <f t="shared" si="282"/>
        <v/>
      </c>
      <c r="GG45" s="58" t="str">
        <f t="shared" si="283"/>
        <v/>
      </c>
      <c r="GH45" s="58" t="str">
        <f t="shared" si="284"/>
        <v/>
      </c>
      <c r="GI45" s="58" t="str">
        <f t="shared" si="285"/>
        <v/>
      </c>
      <c r="GJ45" s="58" t="str">
        <f t="shared" si="286"/>
        <v/>
      </c>
      <c r="GK45" s="58" t="str">
        <f t="shared" si="287"/>
        <v/>
      </c>
      <c r="GL45" s="58" t="str">
        <f t="shared" si="288"/>
        <v/>
      </c>
      <c r="GM45" s="58" t="str">
        <f t="shared" si="289"/>
        <v/>
      </c>
      <c r="GN45" s="58" t="str">
        <f t="shared" si="290"/>
        <v/>
      </c>
      <c r="GO45" s="58" t="str">
        <f t="shared" si="291"/>
        <v/>
      </c>
      <c r="GP45" s="58" t="str">
        <f t="shared" si="292"/>
        <v/>
      </c>
      <c r="GQ45" s="58" t="str">
        <f t="shared" si="293"/>
        <v/>
      </c>
      <c r="GR45" s="58" t="str">
        <f t="shared" si="294"/>
        <v/>
      </c>
      <c r="GS45" s="58" t="str">
        <f t="shared" si="295"/>
        <v/>
      </c>
      <c r="GT45" s="58" t="str">
        <f t="shared" si="296"/>
        <v/>
      </c>
      <c r="GU45" s="58" t="str">
        <f t="shared" si="297"/>
        <v/>
      </c>
      <c r="GV45" s="58" t="str">
        <f t="shared" si="298"/>
        <v/>
      </c>
      <c r="GW45" s="58" t="str">
        <f t="shared" si="299"/>
        <v/>
      </c>
      <c r="GX45" s="58" t="str">
        <f t="shared" si="300"/>
        <v/>
      </c>
      <c r="GY45" s="58" t="str">
        <f t="shared" si="301"/>
        <v/>
      </c>
      <c r="GZ45" s="58" t="str">
        <f t="shared" si="302"/>
        <v/>
      </c>
      <c r="HA45" s="58" t="str">
        <f t="shared" si="303"/>
        <v/>
      </c>
      <c r="HB45" s="58" t="str">
        <f t="shared" si="304"/>
        <v/>
      </c>
      <c r="HC45" s="58" t="str">
        <f t="shared" si="305"/>
        <v/>
      </c>
      <c r="HD45" s="58" t="str">
        <f t="shared" si="306"/>
        <v/>
      </c>
      <c r="HE45" s="58" t="str">
        <f t="shared" si="307"/>
        <v/>
      </c>
      <c r="HF45" s="58" t="str">
        <f t="shared" si="308"/>
        <v/>
      </c>
      <c r="HG45" s="58" t="str">
        <f t="shared" si="309"/>
        <v/>
      </c>
      <c r="HH45" s="58" t="str">
        <f t="shared" si="310"/>
        <v/>
      </c>
      <c r="HI45" s="58" t="str">
        <f t="shared" si="311"/>
        <v/>
      </c>
      <c r="HJ45" s="58" t="str">
        <f t="shared" si="312"/>
        <v/>
      </c>
      <c r="HK45" s="58" t="str">
        <f t="shared" si="313"/>
        <v/>
      </c>
      <c r="HL45" s="58" t="str">
        <f t="shared" si="314"/>
        <v/>
      </c>
      <c r="HM45" s="58" t="str">
        <f t="shared" si="315"/>
        <v/>
      </c>
      <c r="HN45" s="58" t="str">
        <f t="shared" si="316"/>
        <v/>
      </c>
      <c r="HO45" s="58" t="str">
        <f t="shared" si="317"/>
        <v/>
      </c>
      <c r="HP45" s="58" t="str">
        <f t="shared" si="318"/>
        <v/>
      </c>
      <c r="HQ45" s="58" t="str">
        <f t="shared" si="319"/>
        <v/>
      </c>
      <c r="HR45" s="58" t="str">
        <f t="shared" si="320"/>
        <v/>
      </c>
      <c r="HS45" s="58" t="str">
        <f t="shared" si="321"/>
        <v/>
      </c>
      <c r="HT45" s="58" t="str">
        <f t="shared" si="322"/>
        <v/>
      </c>
      <c r="HU45" s="58" t="str">
        <f t="shared" si="323"/>
        <v/>
      </c>
      <c r="HV45" s="58" t="str">
        <f t="shared" si="324"/>
        <v/>
      </c>
      <c r="HW45" s="58" t="str">
        <f t="shared" si="325"/>
        <v/>
      </c>
      <c r="HX45" s="58" t="str">
        <f t="shared" si="326"/>
        <v/>
      </c>
      <c r="HY45" s="58" t="str">
        <f t="shared" si="327"/>
        <v/>
      </c>
      <c r="HZ45" s="58" t="str">
        <f t="shared" si="328"/>
        <v/>
      </c>
      <c r="IA45" s="58" t="str">
        <f t="shared" si="329"/>
        <v/>
      </c>
      <c r="IB45" s="58" t="str">
        <f t="shared" si="330"/>
        <v/>
      </c>
      <c r="IC45" s="58" t="str">
        <f t="shared" si="331"/>
        <v/>
      </c>
      <c r="ID45" s="58" t="str">
        <f t="shared" si="332"/>
        <v/>
      </c>
      <c r="IE45" s="58" t="str">
        <f t="shared" si="333"/>
        <v/>
      </c>
      <c r="IF45" s="58" t="str">
        <f t="shared" si="334"/>
        <v/>
      </c>
      <c r="IG45" s="58" t="str">
        <f t="shared" si="335"/>
        <v/>
      </c>
      <c r="IH45" s="58" t="str">
        <f t="shared" si="336"/>
        <v/>
      </c>
      <c r="II45" s="58" t="str">
        <f t="shared" si="337"/>
        <v/>
      </c>
      <c r="IJ45" s="58" t="str">
        <f t="shared" si="338"/>
        <v/>
      </c>
      <c r="IK45" s="58" t="str">
        <f t="shared" si="339"/>
        <v/>
      </c>
      <c r="IL45" s="58" t="str">
        <f t="shared" si="340"/>
        <v/>
      </c>
      <c r="IM45" s="58" t="str">
        <f t="shared" si="341"/>
        <v/>
      </c>
      <c r="IN45" s="58" t="str">
        <f t="shared" si="342"/>
        <v/>
      </c>
      <c r="IO45" s="58" t="str">
        <f t="shared" si="343"/>
        <v/>
      </c>
      <c r="IP45" s="58" t="str">
        <f t="shared" si="344"/>
        <v/>
      </c>
      <c r="IQ45" s="58" t="str">
        <f t="shared" si="345"/>
        <v/>
      </c>
      <c r="IR45" s="58" t="str">
        <f t="shared" si="346"/>
        <v/>
      </c>
      <c r="IS45" s="58" t="str">
        <f t="shared" si="347"/>
        <v/>
      </c>
      <c r="IT45" s="58" t="str">
        <f t="shared" si="348"/>
        <v/>
      </c>
      <c r="IU45" s="58" t="str">
        <f t="shared" si="349"/>
        <v/>
      </c>
      <c r="IV45" s="58" t="str">
        <f t="shared" si="350"/>
        <v/>
      </c>
      <c r="IW45" s="58" t="str">
        <f t="shared" si="351"/>
        <v/>
      </c>
      <c r="IX45" s="58" t="str">
        <f t="shared" si="352"/>
        <v/>
      </c>
      <c r="IY45" s="58" t="str">
        <f t="shared" si="353"/>
        <v/>
      </c>
      <c r="IZ45" s="58" t="str">
        <f t="shared" si="354"/>
        <v/>
      </c>
      <c r="JA45" s="58" t="str">
        <f t="shared" si="355"/>
        <v/>
      </c>
      <c r="JB45" s="58" t="str">
        <f t="shared" si="356"/>
        <v/>
      </c>
      <c r="JC45" s="58" t="str">
        <f t="shared" si="357"/>
        <v/>
      </c>
      <c r="JD45" s="58" t="str">
        <f t="shared" si="358"/>
        <v/>
      </c>
      <c r="JE45" s="58" t="str">
        <f t="shared" si="359"/>
        <v/>
      </c>
      <c r="JF45" s="58" t="str">
        <f t="shared" si="360"/>
        <v/>
      </c>
      <c r="JG45" s="58" t="str">
        <f t="shared" si="361"/>
        <v/>
      </c>
      <c r="JH45" s="58" t="str">
        <f t="shared" si="362"/>
        <v/>
      </c>
      <c r="JI45" s="58" t="str">
        <f t="shared" si="363"/>
        <v/>
      </c>
      <c r="JJ45" s="58" t="str">
        <f t="shared" si="364"/>
        <v/>
      </c>
      <c r="JK45" s="58" t="str">
        <f t="shared" si="365"/>
        <v/>
      </c>
      <c r="JL45" s="58" t="str">
        <f t="shared" si="366"/>
        <v/>
      </c>
      <c r="JM45" s="58" t="str">
        <f t="shared" si="367"/>
        <v/>
      </c>
      <c r="JN45" s="58" t="str">
        <f t="shared" si="368"/>
        <v/>
      </c>
      <c r="JO45" s="58" t="str">
        <f t="shared" si="369"/>
        <v/>
      </c>
      <c r="JP45" s="58" t="str">
        <f t="shared" si="370"/>
        <v/>
      </c>
      <c r="JQ45" s="58" t="str">
        <f t="shared" si="371"/>
        <v/>
      </c>
      <c r="JR45" s="58" t="str">
        <f t="shared" si="372"/>
        <v/>
      </c>
      <c r="JS45" s="58" t="str">
        <f t="shared" si="373"/>
        <v/>
      </c>
      <c r="JT45" s="58" t="str">
        <f t="shared" si="374"/>
        <v/>
      </c>
      <c r="JU45" s="58" t="str">
        <f t="shared" si="375"/>
        <v/>
      </c>
      <c r="JV45" s="58" t="str">
        <f t="shared" si="376"/>
        <v/>
      </c>
      <c r="JW45" s="58" t="str">
        <f t="shared" si="377"/>
        <v/>
      </c>
      <c r="JX45" s="58" t="str">
        <f t="shared" si="378"/>
        <v/>
      </c>
      <c r="JY45" s="58" t="str">
        <f t="shared" si="379"/>
        <v/>
      </c>
      <c r="JZ45" s="58" t="str">
        <f t="shared" si="380"/>
        <v/>
      </c>
      <c r="KA45" s="58" t="str">
        <f t="shared" si="381"/>
        <v/>
      </c>
      <c r="KB45" s="58" t="str">
        <f t="shared" si="382"/>
        <v/>
      </c>
      <c r="KC45" s="58" t="str">
        <f t="shared" si="383"/>
        <v/>
      </c>
      <c r="KD45" s="58" t="str">
        <f t="shared" si="384"/>
        <v/>
      </c>
      <c r="KE45" s="58" t="str">
        <f t="shared" si="385"/>
        <v/>
      </c>
      <c r="KF45" s="58" t="str">
        <f t="shared" si="386"/>
        <v/>
      </c>
      <c r="KG45" s="58" t="str">
        <f t="shared" si="387"/>
        <v/>
      </c>
      <c r="KH45" s="58" t="str">
        <f t="shared" si="388"/>
        <v/>
      </c>
      <c r="KI45" s="58" t="str">
        <f t="shared" si="389"/>
        <v/>
      </c>
      <c r="KJ45" s="58" t="str">
        <f t="shared" si="390"/>
        <v/>
      </c>
      <c r="KK45" s="58" t="str">
        <f t="shared" si="391"/>
        <v/>
      </c>
      <c r="KL45" s="58" t="str">
        <f t="shared" si="392"/>
        <v/>
      </c>
      <c r="KM45" s="58" t="str">
        <f t="shared" si="393"/>
        <v/>
      </c>
      <c r="KN45" s="58" t="str">
        <f t="shared" si="394"/>
        <v/>
      </c>
      <c r="KO45" s="58" t="str">
        <f t="shared" si="395"/>
        <v/>
      </c>
      <c r="KP45" s="58" t="str">
        <f t="shared" si="396"/>
        <v/>
      </c>
      <c r="KQ45" s="58" t="str">
        <f t="shared" si="397"/>
        <v/>
      </c>
      <c r="KR45" s="58" t="str">
        <f t="shared" si="398"/>
        <v/>
      </c>
      <c r="KS45" s="58" t="str">
        <f t="shared" si="399"/>
        <v/>
      </c>
      <c r="KT45" s="58" t="str">
        <f t="shared" si="400"/>
        <v/>
      </c>
      <c r="KU45" s="58" t="str">
        <f t="shared" si="401"/>
        <v/>
      </c>
      <c r="KV45" s="58" t="str">
        <f t="shared" si="402"/>
        <v/>
      </c>
      <c r="KW45" s="58" t="str">
        <f t="shared" si="403"/>
        <v/>
      </c>
      <c r="KX45" s="58" t="str">
        <f t="shared" si="404"/>
        <v/>
      </c>
    </row>
    <row r="46" spans="1:310" x14ac:dyDescent="0.55000000000000004">
      <c r="G46" s="62"/>
      <c r="H46" s="61">
        <v>0</v>
      </c>
      <c r="I46" s="61" t="s">
        <v>21</v>
      </c>
      <c r="K46" s="58" t="str">
        <f t="shared" si="104"/>
        <v/>
      </c>
      <c r="L46" s="58" t="str">
        <f t="shared" si="106"/>
        <v/>
      </c>
      <c r="M46" s="58" t="str">
        <f t="shared" si="107"/>
        <v/>
      </c>
      <c r="N46" s="58" t="str">
        <f t="shared" si="108"/>
        <v/>
      </c>
      <c r="O46" s="58" t="str">
        <f t="shared" si="109"/>
        <v/>
      </c>
      <c r="P46" s="58" t="str">
        <f t="shared" si="110"/>
        <v/>
      </c>
      <c r="Q46" s="58" t="str">
        <f t="shared" si="111"/>
        <v/>
      </c>
      <c r="R46" s="58" t="str">
        <f t="shared" si="112"/>
        <v/>
      </c>
      <c r="S46" s="58" t="str">
        <f t="shared" si="113"/>
        <v/>
      </c>
      <c r="T46" s="58" t="str">
        <f t="shared" si="114"/>
        <v/>
      </c>
      <c r="U46" s="58" t="str">
        <f t="shared" si="115"/>
        <v/>
      </c>
      <c r="V46" s="58" t="str">
        <f t="shared" si="116"/>
        <v/>
      </c>
      <c r="W46" s="58" t="str">
        <f t="shared" si="117"/>
        <v/>
      </c>
      <c r="X46" s="58" t="str">
        <f t="shared" si="118"/>
        <v/>
      </c>
      <c r="Y46" s="58" t="str">
        <f t="shared" si="119"/>
        <v/>
      </c>
      <c r="Z46" s="58" t="str">
        <f t="shared" si="120"/>
        <v/>
      </c>
      <c r="AA46" s="58" t="str">
        <f t="shared" si="121"/>
        <v/>
      </c>
      <c r="AB46" s="58" t="str">
        <f t="shared" si="122"/>
        <v/>
      </c>
      <c r="AC46" s="58" t="str">
        <f t="shared" si="123"/>
        <v/>
      </c>
      <c r="AD46" s="58" t="str">
        <f t="shared" si="124"/>
        <v/>
      </c>
      <c r="AE46" s="58" t="str">
        <f t="shared" si="125"/>
        <v/>
      </c>
      <c r="AF46" s="58" t="str">
        <f t="shared" si="126"/>
        <v/>
      </c>
      <c r="AG46" s="58" t="str">
        <f t="shared" si="127"/>
        <v/>
      </c>
      <c r="AH46" s="58" t="str">
        <f t="shared" si="128"/>
        <v/>
      </c>
      <c r="AI46" s="58" t="str">
        <f t="shared" si="129"/>
        <v/>
      </c>
      <c r="AJ46" s="58" t="str">
        <f t="shared" si="130"/>
        <v/>
      </c>
      <c r="AK46" s="58" t="str">
        <f t="shared" si="131"/>
        <v/>
      </c>
      <c r="AL46" s="58" t="str">
        <f t="shared" si="132"/>
        <v/>
      </c>
      <c r="AM46" s="58" t="str">
        <f t="shared" si="133"/>
        <v/>
      </c>
      <c r="AN46" s="58" t="str">
        <f t="shared" si="134"/>
        <v/>
      </c>
      <c r="AO46" s="58" t="str">
        <f t="shared" si="135"/>
        <v/>
      </c>
      <c r="AP46" s="58" t="str">
        <f t="shared" si="136"/>
        <v/>
      </c>
      <c r="AQ46" s="58" t="str">
        <f t="shared" si="137"/>
        <v/>
      </c>
      <c r="AR46" s="58" t="str">
        <f t="shared" si="138"/>
        <v/>
      </c>
      <c r="AS46" s="58" t="str">
        <f t="shared" si="139"/>
        <v/>
      </c>
      <c r="AT46" s="58" t="str">
        <f t="shared" si="140"/>
        <v/>
      </c>
      <c r="AU46" s="58" t="str">
        <f t="shared" si="141"/>
        <v/>
      </c>
      <c r="AV46" s="58" t="str">
        <f t="shared" si="142"/>
        <v/>
      </c>
      <c r="AW46" s="58" t="str">
        <f t="shared" si="143"/>
        <v/>
      </c>
      <c r="AX46" s="58" t="str">
        <f t="shared" si="144"/>
        <v/>
      </c>
      <c r="AY46" s="58" t="str">
        <f t="shared" si="145"/>
        <v/>
      </c>
      <c r="AZ46" s="58" t="str">
        <f t="shared" si="146"/>
        <v/>
      </c>
      <c r="BA46" s="58" t="str">
        <f t="shared" si="147"/>
        <v/>
      </c>
      <c r="BB46" s="58" t="str">
        <f t="shared" si="148"/>
        <v/>
      </c>
      <c r="BC46" s="58" t="str">
        <f t="shared" si="149"/>
        <v/>
      </c>
      <c r="BD46" s="58" t="str">
        <f t="shared" si="150"/>
        <v/>
      </c>
      <c r="BE46" s="58" t="str">
        <f t="shared" si="151"/>
        <v/>
      </c>
      <c r="BF46" s="58" t="str">
        <f t="shared" si="152"/>
        <v/>
      </c>
      <c r="BG46" s="58" t="str">
        <f t="shared" si="153"/>
        <v/>
      </c>
      <c r="BH46" s="58" t="str">
        <f t="shared" si="154"/>
        <v/>
      </c>
      <c r="BI46" s="58" t="str">
        <f t="shared" si="155"/>
        <v/>
      </c>
      <c r="BJ46" s="58" t="str">
        <f t="shared" si="156"/>
        <v/>
      </c>
      <c r="BK46" s="58" t="str">
        <f t="shared" si="157"/>
        <v/>
      </c>
      <c r="BL46" s="58" t="str">
        <f t="shared" si="158"/>
        <v/>
      </c>
      <c r="BM46" s="58" t="str">
        <f t="shared" si="159"/>
        <v/>
      </c>
      <c r="BN46" s="58" t="str">
        <f t="shared" si="160"/>
        <v/>
      </c>
      <c r="BO46" s="58" t="str">
        <f t="shared" si="161"/>
        <v/>
      </c>
      <c r="BP46" s="58" t="str">
        <f t="shared" si="162"/>
        <v/>
      </c>
      <c r="BQ46" s="58" t="str">
        <f t="shared" si="163"/>
        <v/>
      </c>
      <c r="BR46" s="58" t="str">
        <f t="shared" si="164"/>
        <v/>
      </c>
      <c r="BS46" s="58" t="str">
        <f t="shared" si="165"/>
        <v/>
      </c>
      <c r="BT46" s="58" t="str">
        <f t="shared" si="166"/>
        <v/>
      </c>
      <c r="BU46" s="58" t="str">
        <f t="shared" si="167"/>
        <v/>
      </c>
      <c r="BV46" s="58" t="str">
        <f t="shared" si="168"/>
        <v/>
      </c>
      <c r="BW46" s="58" t="str">
        <f t="shared" si="169"/>
        <v/>
      </c>
      <c r="BX46" s="58" t="str">
        <f t="shared" si="170"/>
        <v/>
      </c>
      <c r="BY46" s="58" t="str">
        <f t="shared" si="171"/>
        <v/>
      </c>
      <c r="BZ46" s="58" t="str">
        <f t="shared" si="172"/>
        <v/>
      </c>
      <c r="CA46" s="58" t="str">
        <f t="shared" si="173"/>
        <v/>
      </c>
      <c r="CB46" s="58" t="str">
        <f t="shared" si="174"/>
        <v/>
      </c>
      <c r="CC46" s="58" t="str">
        <f t="shared" si="175"/>
        <v/>
      </c>
      <c r="CD46" s="58" t="str">
        <f t="shared" si="176"/>
        <v/>
      </c>
      <c r="CE46" s="58" t="str">
        <f t="shared" si="177"/>
        <v/>
      </c>
      <c r="CF46" s="58" t="str">
        <f t="shared" si="178"/>
        <v/>
      </c>
      <c r="CG46" s="58" t="str">
        <f t="shared" si="179"/>
        <v/>
      </c>
      <c r="CH46" s="58" t="str">
        <f t="shared" si="180"/>
        <v/>
      </c>
      <c r="CI46" s="58" t="str">
        <f t="shared" si="181"/>
        <v/>
      </c>
      <c r="CJ46" s="58" t="str">
        <f t="shared" si="182"/>
        <v/>
      </c>
      <c r="CK46" s="58" t="str">
        <f t="shared" si="183"/>
        <v/>
      </c>
      <c r="CL46" s="58" t="str">
        <f t="shared" si="184"/>
        <v/>
      </c>
      <c r="CM46" s="58" t="str">
        <f t="shared" si="185"/>
        <v/>
      </c>
      <c r="CN46" s="58" t="str">
        <f t="shared" si="186"/>
        <v/>
      </c>
      <c r="CO46" s="58" t="str">
        <f t="shared" si="187"/>
        <v/>
      </c>
      <c r="CP46" s="58" t="str">
        <f t="shared" si="188"/>
        <v/>
      </c>
      <c r="CQ46" s="58" t="str">
        <f t="shared" si="189"/>
        <v/>
      </c>
      <c r="CR46" s="58" t="str">
        <f t="shared" si="190"/>
        <v/>
      </c>
      <c r="CS46" s="58" t="str">
        <f t="shared" si="191"/>
        <v/>
      </c>
      <c r="CT46" s="58" t="str">
        <f t="shared" si="192"/>
        <v/>
      </c>
      <c r="CU46" s="58" t="str">
        <f t="shared" si="193"/>
        <v/>
      </c>
      <c r="CV46" s="58" t="str">
        <f t="shared" si="194"/>
        <v/>
      </c>
      <c r="CW46" s="58" t="str">
        <f t="shared" si="195"/>
        <v/>
      </c>
      <c r="CX46" s="58" t="str">
        <f t="shared" si="196"/>
        <v/>
      </c>
      <c r="CY46" s="58" t="str">
        <f t="shared" si="197"/>
        <v/>
      </c>
      <c r="CZ46" s="58" t="str">
        <f t="shared" si="198"/>
        <v/>
      </c>
      <c r="DA46" s="58" t="str">
        <f t="shared" si="199"/>
        <v/>
      </c>
      <c r="DB46" s="58" t="str">
        <f t="shared" si="200"/>
        <v/>
      </c>
      <c r="DC46" s="58" t="str">
        <f t="shared" si="201"/>
        <v/>
      </c>
      <c r="DD46" s="58" t="str">
        <f t="shared" si="202"/>
        <v/>
      </c>
      <c r="DE46" s="58" t="str">
        <f t="shared" si="203"/>
        <v/>
      </c>
      <c r="DF46" s="58" t="str">
        <f t="shared" si="204"/>
        <v/>
      </c>
      <c r="DG46" s="58" t="str">
        <f t="shared" si="205"/>
        <v/>
      </c>
      <c r="DH46" s="58" t="str">
        <f t="shared" si="206"/>
        <v/>
      </c>
      <c r="DI46" s="58" t="str">
        <f t="shared" si="207"/>
        <v/>
      </c>
      <c r="DJ46" s="58" t="str">
        <f t="shared" si="208"/>
        <v/>
      </c>
      <c r="DK46" s="58" t="str">
        <f t="shared" si="209"/>
        <v/>
      </c>
      <c r="DL46" s="58" t="str">
        <f t="shared" si="210"/>
        <v/>
      </c>
      <c r="DM46" s="58" t="str">
        <f t="shared" si="211"/>
        <v/>
      </c>
      <c r="DN46" s="58" t="str">
        <f t="shared" si="212"/>
        <v/>
      </c>
      <c r="DO46" s="58" t="str">
        <f t="shared" si="213"/>
        <v/>
      </c>
      <c r="DP46" s="58" t="str">
        <f t="shared" si="214"/>
        <v/>
      </c>
      <c r="DQ46" s="58" t="str">
        <f t="shared" si="215"/>
        <v/>
      </c>
      <c r="DR46" s="58" t="str">
        <f t="shared" si="216"/>
        <v/>
      </c>
      <c r="DS46" s="58" t="str">
        <f t="shared" si="217"/>
        <v/>
      </c>
      <c r="DT46" s="58" t="str">
        <f t="shared" si="218"/>
        <v/>
      </c>
      <c r="DU46" s="58" t="str">
        <f t="shared" si="219"/>
        <v/>
      </c>
      <c r="DV46" s="58" t="str">
        <f t="shared" si="220"/>
        <v/>
      </c>
      <c r="DW46" s="58" t="str">
        <f t="shared" si="221"/>
        <v/>
      </c>
      <c r="DX46" s="58" t="str">
        <f t="shared" si="222"/>
        <v/>
      </c>
      <c r="DY46" s="58" t="str">
        <f t="shared" si="223"/>
        <v/>
      </c>
      <c r="DZ46" s="58" t="str">
        <f t="shared" si="224"/>
        <v/>
      </c>
      <c r="EA46" s="58" t="str">
        <f t="shared" si="225"/>
        <v/>
      </c>
      <c r="EB46" s="58" t="str">
        <f t="shared" si="226"/>
        <v/>
      </c>
      <c r="EC46" s="58" t="str">
        <f t="shared" si="227"/>
        <v/>
      </c>
      <c r="ED46" s="58" t="str">
        <f t="shared" si="228"/>
        <v/>
      </c>
      <c r="EE46" s="58" t="str">
        <f t="shared" si="229"/>
        <v/>
      </c>
      <c r="EF46" s="58" t="str">
        <f t="shared" si="230"/>
        <v/>
      </c>
      <c r="EG46" s="58" t="str">
        <f t="shared" si="231"/>
        <v/>
      </c>
      <c r="EH46" s="58" t="str">
        <f t="shared" si="232"/>
        <v/>
      </c>
      <c r="EI46" s="58" t="str">
        <f t="shared" si="233"/>
        <v/>
      </c>
      <c r="EJ46" s="58" t="str">
        <f t="shared" si="234"/>
        <v/>
      </c>
      <c r="EK46" s="58" t="str">
        <f t="shared" si="235"/>
        <v/>
      </c>
      <c r="EL46" s="58" t="str">
        <f t="shared" si="236"/>
        <v/>
      </c>
      <c r="EM46" s="58" t="str">
        <f t="shared" si="237"/>
        <v/>
      </c>
      <c r="EN46" s="58" t="str">
        <f t="shared" si="238"/>
        <v/>
      </c>
      <c r="EO46" s="58" t="str">
        <f t="shared" si="239"/>
        <v/>
      </c>
      <c r="EP46" s="58" t="str">
        <f t="shared" si="240"/>
        <v/>
      </c>
      <c r="EQ46" s="58" t="str">
        <f t="shared" si="241"/>
        <v/>
      </c>
      <c r="ER46" s="58" t="str">
        <f t="shared" si="242"/>
        <v/>
      </c>
      <c r="ES46" s="58" t="str">
        <f t="shared" si="243"/>
        <v/>
      </c>
      <c r="ET46" s="58" t="str">
        <f t="shared" si="244"/>
        <v/>
      </c>
      <c r="EU46" s="58" t="str">
        <f t="shared" si="245"/>
        <v/>
      </c>
      <c r="EV46" s="58" t="str">
        <f t="shared" si="246"/>
        <v/>
      </c>
      <c r="EW46" s="58" t="str">
        <f t="shared" si="247"/>
        <v/>
      </c>
      <c r="EX46" s="58" t="str">
        <f t="shared" si="248"/>
        <v/>
      </c>
      <c r="EY46" s="58" t="str">
        <f t="shared" si="249"/>
        <v/>
      </c>
      <c r="EZ46" s="58" t="str">
        <f t="shared" si="250"/>
        <v/>
      </c>
      <c r="FA46" s="58" t="str">
        <f t="shared" si="251"/>
        <v/>
      </c>
      <c r="FB46" s="58" t="str">
        <f t="shared" si="252"/>
        <v/>
      </c>
      <c r="FC46" s="58" t="str">
        <f t="shared" si="253"/>
        <v/>
      </c>
      <c r="FD46" s="58" t="str">
        <f t="shared" si="254"/>
        <v/>
      </c>
      <c r="FE46" s="58" t="str">
        <f t="shared" si="255"/>
        <v/>
      </c>
      <c r="FF46" s="58" t="str">
        <f t="shared" si="256"/>
        <v/>
      </c>
      <c r="FG46" s="58" t="str">
        <f t="shared" si="257"/>
        <v/>
      </c>
      <c r="FH46" s="58" t="str">
        <f t="shared" si="258"/>
        <v/>
      </c>
      <c r="FI46" s="58" t="str">
        <f t="shared" si="259"/>
        <v/>
      </c>
      <c r="FJ46" s="58" t="str">
        <f t="shared" si="260"/>
        <v/>
      </c>
      <c r="FK46" s="58" t="str">
        <f t="shared" si="261"/>
        <v/>
      </c>
      <c r="FL46" s="58" t="str">
        <f t="shared" si="262"/>
        <v/>
      </c>
      <c r="FM46" s="58" t="str">
        <f t="shared" si="263"/>
        <v/>
      </c>
      <c r="FN46" s="58" t="str">
        <f t="shared" si="264"/>
        <v/>
      </c>
      <c r="FO46" s="58" t="str">
        <f t="shared" si="265"/>
        <v/>
      </c>
      <c r="FP46" s="58" t="str">
        <f t="shared" si="266"/>
        <v/>
      </c>
      <c r="FQ46" s="58" t="str">
        <f t="shared" si="267"/>
        <v/>
      </c>
      <c r="FR46" s="58" t="str">
        <f t="shared" si="268"/>
        <v/>
      </c>
      <c r="FS46" s="58" t="str">
        <f t="shared" si="269"/>
        <v/>
      </c>
      <c r="FT46" s="58" t="str">
        <f t="shared" si="270"/>
        <v/>
      </c>
      <c r="FU46" s="58" t="str">
        <f t="shared" si="271"/>
        <v/>
      </c>
      <c r="FV46" s="58" t="str">
        <f t="shared" si="272"/>
        <v/>
      </c>
      <c r="FW46" s="58" t="str">
        <f t="shared" si="273"/>
        <v/>
      </c>
      <c r="FX46" s="58" t="str">
        <f t="shared" si="274"/>
        <v/>
      </c>
      <c r="FY46" s="58" t="str">
        <f t="shared" si="275"/>
        <v/>
      </c>
      <c r="FZ46" s="58" t="str">
        <f t="shared" si="276"/>
        <v/>
      </c>
      <c r="GA46" s="58" t="str">
        <f t="shared" si="277"/>
        <v/>
      </c>
      <c r="GB46" s="58" t="str">
        <f t="shared" si="278"/>
        <v/>
      </c>
      <c r="GC46" s="58" t="str">
        <f t="shared" si="279"/>
        <v/>
      </c>
      <c r="GD46" s="58" t="str">
        <f t="shared" si="280"/>
        <v/>
      </c>
      <c r="GE46" s="58" t="str">
        <f t="shared" si="281"/>
        <v/>
      </c>
      <c r="GF46" s="58" t="str">
        <f t="shared" si="282"/>
        <v/>
      </c>
      <c r="GG46" s="58" t="str">
        <f t="shared" si="283"/>
        <v/>
      </c>
      <c r="GH46" s="58" t="str">
        <f t="shared" si="284"/>
        <v/>
      </c>
      <c r="GI46" s="58" t="str">
        <f t="shared" si="285"/>
        <v/>
      </c>
      <c r="GJ46" s="58" t="str">
        <f t="shared" si="286"/>
        <v/>
      </c>
      <c r="GK46" s="58" t="str">
        <f t="shared" si="287"/>
        <v/>
      </c>
      <c r="GL46" s="58" t="str">
        <f t="shared" si="288"/>
        <v/>
      </c>
      <c r="GM46" s="58" t="str">
        <f t="shared" si="289"/>
        <v/>
      </c>
      <c r="GN46" s="58" t="str">
        <f t="shared" si="290"/>
        <v/>
      </c>
      <c r="GO46" s="58" t="str">
        <f t="shared" si="291"/>
        <v/>
      </c>
      <c r="GP46" s="58" t="str">
        <f t="shared" si="292"/>
        <v/>
      </c>
      <c r="GQ46" s="58" t="str">
        <f t="shared" si="293"/>
        <v/>
      </c>
      <c r="GR46" s="58" t="str">
        <f t="shared" si="294"/>
        <v/>
      </c>
      <c r="GS46" s="58" t="str">
        <f t="shared" si="295"/>
        <v/>
      </c>
      <c r="GT46" s="58" t="str">
        <f t="shared" si="296"/>
        <v/>
      </c>
      <c r="GU46" s="58" t="str">
        <f t="shared" si="297"/>
        <v/>
      </c>
      <c r="GV46" s="58" t="str">
        <f t="shared" si="298"/>
        <v/>
      </c>
      <c r="GW46" s="58" t="str">
        <f t="shared" si="299"/>
        <v/>
      </c>
      <c r="GX46" s="58" t="str">
        <f t="shared" si="300"/>
        <v/>
      </c>
      <c r="GY46" s="58" t="str">
        <f t="shared" si="301"/>
        <v/>
      </c>
      <c r="GZ46" s="58" t="str">
        <f t="shared" si="302"/>
        <v/>
      </c>
      <c r="HA46" s="58" t="str">
        <f t="shared" si="303"/>
        <v/>
      </c>
      <c r="HB46" s="58" t="str">
        <f t="shared" si="304"/>
        <v/>
      </c>
      <c r="HC46" s="58" t="str">
        <f t="shared" si="305"/>
        <v/>
      </c>
      <c r="HD46" s="58" t="str">
        <f t="shared" si="306"/>
        <v/>
      </c>
      <c r="HE46" s="58" t="str">
        <f t="shared" si="307"/>
        <v/>
      </c>
      <c r="HF46" s="58" t="str">
        <f t="shared" si="308"/>
        <v/>
      </c>
      <c r="HG46" s="58" t="str">
        <f t="shared" si="309"/>
        <v/>
      </c>
      <c r="HH46" s="58" t="str">
        <f t="shared" si="310"/>
        <v/>
      </c>
      <c r="HI46" s="58" t="str">
        <f t="shared" si="311"/>
        <v/>
      </c>
      <c r="HJ46" s="58" t="str">
        <f t="shared" si="312"/>
        <v/>
      </c>
      <c r="HK46" s="58" t="str">
        <f t="shared" si="313"/>
        <v/>
      </c>
      <c r="HL46" s="58" t="str">
        <f t="shared" si="314"/>
        <v/>
      </c>
      <c r="HM46" s="58" t="str">
        <f t="shared" si="315"/>
        <v/>
      </c>
      <c r="HN46" s="58" t="str">
        <f t="shared" si="316"/>
        <v/>
      </c>
      <c r="HO46" s="58" t="str">
        <f t="shared" si="317"/>
        <v/>
      </c>
      <c r="HP46" s="58" t="str">
        <f t="shared" si="318"/>
        <v/>
      </c>
      <c r="HQ46" s="58" t="str">
        <f t="shared" si="319"/>
        <v/>
      </c>
      <c r="HR46" s="58" t="str">
        <f t="shared" si="320"/>
        <v/>
      </c>
      <c r="HS46" s="58" t="str">
        <f t="shared" si="321"/>
        <v/>
      </c>
      <c r="HT46" s="58" t="str">
        <f t="shared" si="322"/>
        <v/>
      </c>
      <c r="HU46" s="58" t="str">
        <f t="shared" si="323"/>
        <v/>
      </c>
      <c r="HV46" s="58" t="str">
        <f t="shared" si="324"/>
        <v/>
      </c>
      <c r="HW46" s="58" t="str">
        <f t="shared" si="325"/>
        <v/>
      </c>
      <c r="HX46" s="58" t="str">
        <f t="shared" si="326"/>
        <v/>
      </c>
      <c r="HY46" s="58" t="str">
        <f t="shared" si="327"/>
        <v/>
      </c>
      <c r="HZ46" s="58" t="str">
        <f t="shared" si="328"/>
        <v/>
      </c>
      <c r="IA46" s="58" t="str">
        <f t="shared" si="329"/>
        <v/>
      </c>
      <c r="IB46" s="58" t="str">
        <f t="shared" si="330"/>
        <v/>
      </c>
      <c r="IC46" s="58" t="str">
        <f t="shared" si="331"/>
        <v/>
      </c>
      <c r="ID46" s="58" t="str">
        <f t="shared" si="332"/>
        <v/>
      </c>
      <c r="IE46" s="58" t="str">
        <f t="shared" si="333"/>
        <v/>
      </c>
      <c r="IF46" s="58" t="str">
        <f t="shared" si="334"/>
        <v/>
      </c>
      <c r="IG46" s="58" t="str">
        <f t="shared" si="335"/>
        <v/>
      </c>
      <c r="IH46" s="58" t="str">
        <f t="shared" si="336"/>
        <v/>
      </c>
      <c r="II46" s="58" t="str">
        <f t="shared" si="337"/>
        <v/>
      </c>
      <c r="IJ46" s="58" t="str">
        <f t="shared" si="338"/>
        <v/>
      </c>
      <c r="IK46" s="58" t="str">
        <f t="shared" si="339"/>
        <v/>
      </c>
      <c r="IL46" s="58" t="str">
        <f t="shared" si="340"/>
        <v/>
      </c>
      <c r="IM46" s="58" t="str">
        <f t="shared" si="341"/>
        <v/>
      </c>
      <c r="IN46" s="58" t="str">
        <f t="shared" si="342"/>
        <v/>
      </c>
      <c r="IO46" s="58" t="str">
        <f t="shared" si="343"/>
        <v/>
      </c>
      <c r="IP46" s="58" t="str">
        <f t="shared" si="344"/>
        <v/>
      </c>
      <c r="IQ46" s="58" t="str">
        <f t="shared" si="345"/>
        <v/>
      </c>
      <c r="IR46" s="58" t="str">
        <f t="shared" si="346"/>
        <v/>
      </c>
      <c r="IS46" s="58" t="str">
        <f t="shared" si="347"/>
        <v/>
      </c>
      <c r="IT46" s="58" t="str">
        <f t="shared" si="348"/>
        <v/>
      </c>
      <c r="IU46" s="58" t="str">
        <f t="shared" si="349"/>
        <v/>
      </c>
      <c r="IV46" s="58" t="str">
        <f t="shared" si="350"/>
        <v/>
      </c>
      <c r="IW46" s="58" t="str">
        <f t="shared" si="351"/>
        <v/>
      </c>
      <c r="IX46" s="58" t="str">
        <f t="shared" si="352"/>
        <v/>
      </c>
      <c r="IY46" s="58" t="str">
        <f t="shared" si="353"/>
        <v/>
      </c>
      <c r="IZ46" s="58" t="str">
        <f t="shared" si="354"/>
        <v/>
      </c>
      <c r="JA46" s="58" t="str">
        <f t="shared" si="355"/>
        <v/>
      </c>
      <c r="JB46" s="58" t="str">
        <f t="shared" si="356"/>
        <v/>
      </c>
      <c r="JC46" s="58" t="str">
        <f t="shared" si="357"/>
        <v/>
      </c>
      <c r="JD46" s="58" t="str">
        <f t="shared" si="358"/>
        <v/>
      </c>
      <c r="JE46" s="58" t="str">
        <f t="shared" si="359"/>
        <v/>
      </c>
      <c r="JF46" s="58" t="str">
        <f t="shared" si="360"/>
        <v/>
      </c>
      <c r="JG46" s="58" t="str">
        <f t="shared" si="361"/>
        <v/>
      </c>
      <c r="JH46" s="58" t="str">
        <f t="shared" si="362"/>
        <v/>
      </c>
      <c r="JI46" s="58" t="str">
        <f t="shared" si="363"/>
        <v/>
      </c>
      <c r="JJ46" s="58" t="str">
        <f t="shared" si="364"/>
        <v/>
      </c>
      <c r="JK46" s="58" t="str">
        <f t="shared" si="365"/>
        <v/>
      </c>
      <c r="JL46" s="58" t="str">
        <f t="shared" si="366"/>
        <v/>
      </c>
      <c r="JM46" s="58" t="str">
        <f t="shared" si="367"/>
        <v/>
      </c>
      <c r="JN46" s="58" t="str">
        <f t="shared" si="368"/>
        <v/>
      </c>
      <c r="JO46" s="58" t="str">
        <f t="shared" si="369"/>
        <v/>
      </c>
      <c r="JP46" s="58" t="str">
        <f t="shared" si="370"/>
        <v/>
      </c>
      <c r="JQ46" s="58" t="str">
        <f t="shared" si="371"/>
        <v/>
      </c>
      <c r="JR46" s="58" t="str">
        <f t="shared" si="372"/>
        <v/>
      </c>
      <c r="JS46" s="58" t="str">
        <f t="shared" si="373"/>
        <v/>
      </c>
      <c r="JT46" s="58" t="str">
        <f t="shared" si="374"/>
        <v/>
      </c>
      <c r="JU46" s="58" t="str">
        <f t="shared" si="375"/>
        <v/>
      </c>
      <c r="JV46" s="58" t="str">
        <f t="shared" si="376"/>
        <v/>
      </c>
      <c r="JW46" s="58" t="str">
        <f t="shared" si="377"/>
        <v/>
      </c>
      <c r="JX46" s="58" t="str">
        <f t="shared" si="378"/>
        <v/>
      </c>
      <c r="JY46" s="58" t="str">
        <f t="shared" si="379"/>
        <v/>
      </c>
      <c r="JZ46" s="58" t="str">
        <f t="shared" si="380"/>
        <v/>
      </c>
      <c r="KA46" s="58" t="str">
        <f t="shared" si="381"/>
        <v/>
      </c>
      <c r="KB46" s="58" t="str">
        <f t="shared" si="382"/>
        <v/>
      </c>
      <c r="KC46" s="58" t="str">
        <f t="shared" si="383"/>
        <v/>
      </c>
      <c r="KD46" s="58" t="str">
        <f t="shared" si="384"/>
        <v/>
      </c>
      <c r="KE46" s="58" t="str">
        <f t="shared" si="385"/>
        <v/>
      </c>
      <c r="KF46" s="58" t="str">
        <f t="shared" si="386"/>
        <v/>
      </c>
      <c r="KG46" s="58" t="str">
        <f t="shared" si="387"/>
        <v/>
      </c>
      <c r="KH46" s="58" t="str">
        <f t="shared" si="388"/>
        <v/>
      </c>
      <c r="KI46" s="58" t="str">
        <f t="shared" si="389"/>
        <v/>
      </c>
      <c r="KJ46" s="58" t="str">
        <f t="shared" si="390"/>
        <v/>
      </c>
      <c r="KK46" s="58" t="str">
        <f t="shared" si="391"/>
        <v/>
      </c>
      <c r="KL46" s="58" t="str">
        <f t="shared" si="392"/>
        <v/>
      </c>
      <c r="KM46" s="58" t="str">
        <f t="shared" si="393"/>
        <v/>
      </c>
      <c r="KN46" s="58" t="str">
        <f t="shared" si="394"/>
        <v/>
      </c>
      <c r="KO46" s="58" t="str">
        <f t="shared" si="395"/>
        <v/>
      </c>
      <c r="KP46" s="58" t="str">
        <f t="shared" si="396"/>
        <v/>
      </c>
      <c r="KQ46" s="58" t="str">
        <f t="shared" si="397"/>
        <v/>
      </c>
      <c r="KR46" s="58" t="str">
        <f t="shared" si="398"/>
        <v/>
      </c>
      <c r="KS46" s="58" t="str">
        <f t="shared" si="399"/>
        <v/>
      </c>
      <c r="KT46" s="58" t="str">
        <f t="shared" si="400"/>
        <v/>
      </c>
      <c r="KU46" s="58" t="str">
        <f t="shared" si="401"/>
        <v/>
      </c>
      <c r="KV46" s="58" t="str">
        <f t="shared" si="402"/>
        <v/>
      </c>
      <c r="KW46" s="58" t="str">
        <f t="shared" si="403"/>
        <v/>
      </c>
      <c r="KX46" s="58" t="str">
        <f t="shared" si="404"/>
        <v/>
      </c>
    </row>
    <row r="47" spans="1:310" x14ac:dyDescent="0.55000000000000004">
      <c r="G47" s="64"/>
      <c r="H47" s="40" t="s">
        <v>36</v>
      </c>
      <c r="I47" s="65" t="s">
        <v>62</v>
      </c>
      <c r="K47" s="58" t="str">
        <f t="shared" si="104"/>
        <v/>
      </c>
      <c r="L47" s="58" t="str">
        <f t="shared" si="106"/>
        <v/>
      </c>
      <c r="M47" s="58" t="str">
        <f t="shared" ref="M47" si="405">IF($M$10=H47,I47,"")</f>
        <v/>
      </c>
      <c r="N47" s="58" t="str">
        <f t="shared" si="108"/>
        <v>LD$DL</v>
      </c>
      <c r="O47" s="58" t="str">
        <f t="shared" ref="O47" si="406">IF($O$10=H47,I47,"")</f>
        <v/>
      </c>
      <c r="P47" s="58" t="str">
        <f t="shared" ref="P47" si="407">IF($P$10=H47,I47,"")</f>
        <v/>
      </c>
      <c r="Q47" s="58" t="str">
        <f t="shared" ref="Q47" si="408">IF($Q$10=H47,I47,"")</f>
        <v/>
      </c>
      <c r="R47" s="58" t="str">
        <f t="shared" ref="R47" si="409">IF($R$10=H47,I47,"")</f>
        <v/>
      </c>
      <c r="S47" s="58" t="str">
        <f t="shared" ref="S47" si="410">IF($S$10=H47,I47,"")</f>
        <v/>
      </c>
      <c r="T47" s="58" t="str">
        <f t="shared" ref="T47" si="411">IF($T$10=H47,I47,"")</f>
        <v/>
      </c>
      <c r="U47" s="58" t="str">
        <f t="shared" ref="U47" si="412">IF($U$10=H47,I47,"")</f>
        <v>LD$DL</v>
      </c>
      <c r="V47" s="58" t="str">
        <f t="shared" si="116"/>
        <v/>
      </c>
      <c r="W47" s="58" t="str">
        <f t="shared" si="117"/>
        <v/>
      </c>
      <c r="X47" s="58" t="str">
        <f t="shared" si="118"/>
        <v/>
      </c>
      <c r="Y47" s="58" t="str">
        <f t="shared" si="119"/>
        <v/>
      </c>
      <c r="Z47" s="58" t="str">
        <f t="shared" si="120"/>
        <v/>
      </c>
      <c r="AA47" s="58" t="str">
        <f t="shared" si="121"/>
        <v/>
      </c>
      <c r="AB47" s="58" t="str">
        <f t="shared" si="122"/>
        <v/>
      </c>
      <c r="AC47" s="58" t="str">
        <f t="shared" si="123"/>
        <v/>
      </c>
      <c r="AD47" s="58" t="str">
        <f t="shared" si="124"/>
        <v>LD$DL</v>
      </c>
      <c r="AE47" s="58" t="str">
        <f t="shared" si="125"/>
        <v/>
      </c>
      <c r="AF47" s="58" t="str">
        <f t="shared" si="126"/>
        <v/>
      </c>
      <c r="AG47" s="58" t="str">
        <f t="shared" si="127"/>
        <v/>
      </c>
      <c r="AH47" s="58" t="str">
        <f t="shared" si="128"/>
        <v/>
      </c>
      <c r="AI47" s="58" t="str">
        <f t="shared" si="129"/>
        <v>LD$DL</v>
      </c>
      <c r="AJ47" s="58" t="str">
        <f t="shared" si="130"/>
        <v/>
      </c>
      <c r="AK47" s="58" t="str">
        <f t="shared" si="131"/>
        <v/>
      </c>
      <c r="AL47" s="58" t="str">
        <f t="shared" si="132"/>
        <v/>
      </c>
      <c r="AM47" s="58" t="str">
        <f t="shared" si="133"/>
        <v>LD$DL</v>
      </c>
      <c r="AN47" s="58" t="str">
        <f t="shared" si="134"/>
        <v/>
      </c>
      <c r="AO47" s="58" t="str">
        <f t="shared" si="135"/>
        <v/>
      </c>
      <c r="AP47" s="58" t="str">
        <f t="shared" si="136"/>
        <v/>
      </c>
      <c r="AQ47" s="58" t="str">
        <f t="shared" si="137"/>
        <v>LD$DL</v>
      </c>
      <c r="AR47" s="66" t="str">
        <f t="shared" si="138"/>
        <v/>
      </c>
      <c r="AS47" s="66" t="str">
        <f t="shared" si="139"/>
        <v/>
      </c>
      <c r="AT47" s="66" t="str">
        <f t="shared" si="140"/>
        <v/>
      </c>
      <c r="AU47" s="66" t="str">
        <f t="shared" si="141"/>
        <v/>
      </c>
      <c r="AV47" s="66" t="str">
        <f t="shared" si="142"/>
        <v/>
      </c>
      <c r="AW47" s="66" t="str">
        <f t="shared" si="143"/>
        <v/>
      </c>
      <c r="AX47" s="66" t="str">
        <f t="shared" si="144"/>
        <v/>
      </c>
      <c r="AY47" s="66" t="str">
        <f t="shared" si="145"/>
        <v/>
      </c>
      <c r="AZ47" s="66" t="str">
        <f t="shared" si="146"/>
        <v/>
      </c>
      <c r="BA47" s="66" t="str">
        <f t="shared" si="147"/>
        <v/>
      </c>
      <c r="BB47" s="66" t="str">
        <f t="shared" si="148"/>
        <v/>
      </c>
      <c r="BC47" s="66" t="str">
        <f t="shared" si="149"/>
        <v/>
      </c>
      <c r="BD47" s="66" t="str">
        <f t="shared" si="150"/>
        <v/>
      </c>
      <c r="BE47" s="66" t="str">
        <f t="shared" si="151"/>
        <v/>
      </c>
      <c r="BF47" s="66" t="str">
        <f t="shared" si="152"/>
        <v/>
      </c>
      <c r="BG47" s="66" t="str">
        <f t="shared" si="153"/>
        <v/>
      </c>
      <c r="BH47" s="66" t="str">
        <f t="shared" si="154"/>
        <v/>
      </c>
      <c r="BI47" s="66" t="str">
        <f t="shared" si="155"/>
        <v/>
      </c>
      <c r="BJ47" s="66" t="str">
        <f t="shared" si="156"/>
        <v/>
      </c>
      <c r="BK47" s="66" t="str">
        <f t="shared" si="157"/>
        <v/>
      </c>
      <c r="BL47" s="66" t="str">
        <f t="shared" si="158"/>
        <v/>
      </c>
      <c r="BM47" s="66" t="str">
        <f t="shared" si="159"/>
        <v/>
      </c>
      <c r="BN47" s="66" t="str">
        <f t="shared" si="160"/>
        <v/>
      </c>
      <c r="BO47" s="66" t="str">
        <f t="shared" si="161"/>
        <v/>
      </c>
      <c r="BP47" s="66" t="str">
        <f t="shared" si="162"/>
        <v/>
      </c>
      <c r="BQ47" s="66" t="str">
        <f t="shared" si="163"/>
        <v/>
      </c>
      <c r="BR47" s="66" t="str">
        <f t="shared" si="164"/>
        <v/>
      </c>
      <c r="BS47" s="66" t="str">
        <f t="shared" si="165"/>
        <v/>
      </c>
      <c r="BT47" s="66" t="str">
        <f t="shared" si="166"/>
        <v/>
      </c>
      <c r="BU47" s="66" t="str">
        <f t="shared" si="167"/>
        <v/>
      </c>
      <c r="BV47" s="66" t="str">
        <f t="shared" si="168"/>
        <v/>
      </c>
      <c r="BW47" s="66" t="str">
        <f t="shared" si="169"/>
        <v/>
      </c>
      <c r="BX47" s="66" t="str">
        <f t="shared" si="170"/>
        <v/>
      </c>
      <c r="BY47" s="66" t="str">
        <f t="shared" si="171"/>
        <v/>
      </c>
      <c r="BZ47" s="66" t="str">
        <f t="shared" si="172"/>
        <v/>
      </c>
      <c r="CA47" s="66" t="str">
        <f t="shared" si="173"/>
        <v>LD$DL</v>
      </c>
      <c r="CB47" s="66" t="str">
        <f t="shared" si="174"/>
        <v/>
      </c>
      <c r="CC47" s="66" t="str">
        <f t="shared" si="175"/>
        <v/>
      </c>
      <c r="CD47" s="66" t="str">
        <f t="shared" si="176"/>
        <v/>
      </c>
      <c r="CE47" s="66" t="str">
        <f t="shared" si="177"/>
        <v/>
      </c>
      <c r="CF47" s="66" t="str">
        <f t="shared" si="178"/>
        <v/>
      </c>
      <c r="CG47" s="66" t="str">
        <f t="shared" si="179"/>
        <v>LD$DL</v>
      </c>
      <c r="CH47" s="66" t="str">
        <f t="shared" si="180"/>
        <v/>
      </c>
      <c r="CI47" s="66" t="str">
        <f t="shared" si="181"/>
        <v/>
      </c>
      <c r="CJ47" s="66" t="str">
        <f t="shared" si="182"/>
        <v/>
      </c>
      <c r="CK47" s="66" t="str">
        <f t="shared" si="183"/>
        <v/>
      </c>
      <c r="CL47" s="66" t="str">
        <f t="shared" si="184"/>
        <v/>
      </c>
      <c r="CM47" s="66" t="str">
        <f t="shared" si="185"/>
        <v/>
      </c>
      <c r="CN47" s="66" t="str">
        <f t="shared" si="186"/>
        <v/>
      </c>
      <c r="CO47" s="66" t="str">
        <f t="shared" si="187"/>
        <v/>
      </c>
      <c r="CP47" s="66" t="str">
        <f t="shared" si="188"/>
        <v/>
      </c>
      <c r="CQ47" s="66" t="str">
        <f t="shared" si="189"/>
        <v/>
      </c>
      <c r="CR47" s="66" t="str">
        <f t="shared" si="190"/>
        <v/>
      </c>
      <c r="CS47" s="66" t="str">
        <f t="shared" si="191"/>
        <v/>
      </c>
      <c r="CT47" s="66" t="str">
        <f t="shared" si="192"/>
        <v/>
      </c>
      <c r="CU47" s="66" t="str">
        <f t="shared" si="193"/>
        <v/>
      </c>
      <c r="CV47" s="66" t="str">
        <f t="shared" si="194"/>
        <v/>
      </c>
      <c r="CW47" s="66" t="str">
        <f t="shared" si="195"/>
        <v/>
      </c>
      <c r="CX47" s="66" t="str">
        <f t="shared" si="196"/>
        <v/>
      </c>
      <c r="CY47" s="66" t="str">
        <f t="shared" si="197"/>
        <v/>
      </c>
      <c r="CZ47" s="66" t="str">
        <f t="shared" si="198"/>
        <v/>
      </c>
      <c r="DA47" s="66" t="str">
        <f t="shared" si="199"/>
        <v/>
      </c>
      <c r="DB47" s="66" t="str">
        <f t="shared" si="200"/>
        <v/>
      </c>
      <c r="DC47" s="66" t="str">
        <f t="shared" si="201"/>
        <v/>
      </c>
      <c r="DD47" s="66" t="str">
        <f t="shared" si="202"/>
        <v/>
      </c>
      <c r="DE47" s="66" t="str">
        <f t="shared" si="203"/>
        <v/>
      </c>
      <c r="DF47" s="66" t="str">
        <f t="shared" si="204"/>
        <v/>
      </c>
      <c r="DG47" s="66" t="str">
        <f t="shared" si="205"/>
        <v/>
      </c>
      <c r="DH47" s="66" t="str">
        <f t="shared" si="206"/>
        <v/>
      </c>
      <c r="DI47" s="66" t="str">
        <f t="shared" si="207"/>
        <v/>
      </c>
      <c r="DJ47" s="66" t="str">
        <f t="shared" si="208"/>
        <v/>
      </c>
      <c r="DK47" s="66" t="str">
        <f t="shared" si="209"/>
        <v/>
      </c>
      <c r="DL47" s="66" t="str">
        <f t="shared" si="210"/>
        <v/>
      </c>
      <c r="DM47" s="66" t="str">
        <f t="shared" si="211"/>
        <v/>
      </c>
      <c r="DN47" s="66" t="str">
        <f t="shared" si="212"/>
        <v/>
      </c>
      <c r="DO47" s="66" t="str">
        <f t="shared" si="213"/>
        <v/>
      </c>
      <c r="DP47" s="66" t="str">
        <f t="shared" si="214"/>
        <v/>
      </c>
      <c r="DQ47" s="66" t="str">
        <f t="shared" si="215"/>
        <v/>
      </c>
      <c r="DR47" s="66" t="str">
        <f t="shared" si="216"/>
        <v/>
      </c>
      <c r="DS47" s="66" t="str">
        <f t="shared" si="217"/>
        <v/>
      </c>
      <c r="DT47" s="66" t="str">
        <f t="shared" si="218"/>
        <v/>
      </c>
      <c r="DU47" s="66" t="str">
        <f t="shared" si="219"/>
        <v/>
      </c>
      <c r="DV47" s="66" t="str">
        <f t="shared" si="220"/>
        <v/>
      </c>
      <c r="DW47" s="66" t="str">
        <f t="shared" si="221"/>
        <v/>
      </c>
      <c r="DX47" s="66" t="str">
        <f t="shared" si="222"/>
        <v/>
      </c>
      <c r="DY47" s="66" t="str">
        <f t="shared" si="223"/>
        <v/>
      </c>
      <c r="DZ47" s="66" t="str">
        <f t="shared" si="224"/>
        <v/>
      </c>
      <c r="EA47" s="66" t="str">
        <f t="shared" si="225"/>
        <v/>
      </c>
      <c r="EB47" s="66" t="str">
        <f t="shared" si="226"/>
        <v/>
      </c>
      <c r="EC47" s="66" t="str">
        <f t="shared" si="227"/>
        <v/>
      </c>
      <c r="ED47" s="66" t="str">
        <f t="shared" si="228"/>
        <v/>
      </c>
      <c r="EE47" s="66" t="str">
        <f t="shared" si="229"/>
        <v/>
      </c>
      <c r="EF47" s="66" t="str">
        <f t="shared" si="230"/>
        <v/>
      </c>
      <c r="EG47" s="66" t="str">
        <f t="shared" si="231"/>
        <v/>
      </c>
      <c r="EH47" s="66" t="str">
        <f t="shared" si="232"/>
        <v/>
      </c>
      <c r="EI47" s="66" t="str">
        <f t="shared" si="233"/>
        <v/>
      </c>
      <c r="EJ47" s="66" t="str">
        <f t="shared" si="234"/>
        <v/>
      </c>
      <c r="EK47" s="66" t="str">
        <f t="shared" si="235"/>
        <v/>
      </c>
      <c r="EL47" s="66" t="str">
        <f t="shared" si="236"/>
        <v/>
      </c>
      <c r="EM47" s="66" t="str">
        <f t="shared" si="237"/>
        <v/>
      </c>
      <c r="EN47" s="66" t="str">
        <f t="shared" si="238"/>
        <v/>
      </c>
      <c r="EO47" s="66" t="str">
        <f t="shared" si="239"/>
        <v/>
      </c>
      <c r="EP47" s="66" t="str">
        <f t="shared" si="240"/>
        <v/>
      </c>
      <c r="EQ47" s="66" t="str">
        <f t="shared" si="241"/>
        <v/>
      </c>
      <c r="ER47" s="66" t="str">
        <f t="shared" si="242"/>
        <v/>
      </c>
      <c r="ES47" s="66" t="str">
        <f t="shared" si="243"/>
        <v/>
      </c>
      <c r="ET47" s="66" t="str">
        <f t="shared" si="244"/>
        <v/>
      </c>
      <c r="EU47" s="66" t="str">
        <f t="shared" si="245"/>
        <v/>
      </c>
      <c r="EV47" s="66" t="str">
        <f t="shared" si="246"/>
        <v/>
      </c>
      <c r="EW47" s="66" t="str">
        <f t="shared" si="247"/>
        <v/>
      </c>
      <c r="EX47" s="66" t="str">
        <f t="shared" si="248"/>
        <v/>
      </c>
      <c r="EY47" s="66" t="str">
        <f t="shared" si="249"/>
        <v/>
      </c>
      <c r="EZ47" s="66" t="str">
        <f t="shared" si="250"/>
        <v/>
      </c>
      <c r="FA47" s="66" t="str">
        <f t="shared" si="251"/>
        <v/>
      </c>
      <c r="FB47" s="66" t="str">
        <f t="shared" si="252"/>
        <v/>
      </c>
      <c r="FC47" s="66" t="str">
        <f t="shared" si="253"/>
        <v/>
      </c>
      <c r="FD47" s="66" t="str">
        <f t="shared" si="254"/>
        <v/>
      </c>
      <c r="FE47" s="66" t="str">
        <f t="shared" si="255"/>
        <v/>
      </c>
      <c r="FF47" s="66" t="str">
        <f t="shared" si="256"/>
        <v/>
      </c>
      <c r="FG47" s="66" t="str">
        <f t="shared" si="257"/>
        <v/>
      </c>
      <c r="FH47" s="66" t="str">
        <f t="shared" si="258"/>
        <v/>
      </c>
      <c r="FI47" s="66" t="str">
        <f t="shared" si="259"/>
        <v/>
      </c>
      <c r="FJ47" s="66" t="str">
        <f t="shared" si="260"/>
        <v/>
      </c>
      <c r="FK47" s="66" t="str">
        <f t="shared" si="261"/>
        <v/>
      </c>
      <c r="FL47" s="66" t="str">
        <f t="shared" si="262"/>
        <v/>
      </c>
      <c r="FM47" s="66" t="str">
        <f t="shared" si="263"/>
        <v/>
      </c>
      <c r="FN47" s="66" t="str">
        <f t="shared" si="264"/>
        <v/>
      </c>
      <c r="FO47" s="66" t="str">
        <f t="shared" si="265"/>
        <v/>
      </c>
      <c r="FP47" s="66" t="str">
        <f t="shared" si="266"/>
        <v/>
      </c>
      <c r="FQ47" s="66" t="str">
        <f t="shared" si="267"/>
        <v/>
      </c>
      <c r="FR47" s="66" t="str">
        <f t="shared" si="268"/>
        <v/>
      </c>
      <c r="FS47" s="66" t="str">
        <f t="shared" si="269"/>
        <v/>
      </c>
      <c r="FT47" s="66" t="str">
        <f t="shared" si="270"/>
        <v/>
      </c>
      <c r="FU47" s="66" t="str">
        <f t="shared" si="271"/>
        <v/>
      </c>
      <c r="FV47" s="66" t="str">
        <f t="shared" si="272"/>
        <v/>
      </c>
      <c r="FW47" s="66" t="str">
        <f t="shared" si="273"/>
        <v/>
      </c>
      <c r="FX47" s="66" t="str">
        <f t="shared" si="274"/>
        <v/>
      </c>
      <c r="FY47" s="66" t="str">
        <f t="shared" si="275"/>
        <v/>
      </c>
      <c r="FZ47" s="66" t="str">
        <f t="shared" si="276"/>
        <v/>
      </c>
      <c r="GA47" s="66" t="str">
        <f t="shared" si="277"/>
        <v/>
      </c>
      <c r="GB47" s="66" t="str">
        <f t="shared" si="278"/>
        <v/>
      </c>
      <c r="GC47" s="66" t="str">
        <f t="shared" si="279"/>
        <v/>
      </c>
      <c r="GD47" s="66" t="str">
        <f t="shared" si="280"/>
        <v/>
      </c>
      <c r="GE47" s="66" t="str">
        <f t="shared" si="281"/>
        <v/>
      </c>
      <c r="GF47" s="66" t="str">
        <f t="shared" si="282"/>
        <v/>
      </c>
      <c r="GG47" s="66" t="str">
        <f t="shared" si="283"/>
        <v/>
      </c>
      <c r="GH47" s="66" t="str">
        <f t="shared" si="284"/>
        <v/>
      </c>
      <c r="GI47" s="66" t="str">
        <f t="shared" si="285"/>
        <v/>
      </c>
      <c r="GJ47" s="66" t="str">
        <f t="shared" si="286"/>
        <v/>
      </c>
      <c r="GK47" s="66" t="str">
        <f t="shared" si="287"/>
        <v/>
      </c>
      <c r="GL47" s="66" t="str">
        <f t="shared" si="288"/>
        <v/>
      </c>
      <c r="GM47" s="66" t="str">
        <f t="shared" si="289"/>
        <v/>
      </c>
      <c r="GN47" s="66" t="str">
        <f t="shared" si="290"/>
        <v/>
      </c>
      <c r="GO47" s="66" t="str">
        <f t="shared" si="291"/>
        <v/>
      </c>
      <c r="GP47" s="66" t="str">
        <f t="shared" si="292"/>
        <v/>
      </c>
      <c r="GQ47" s="66" t="str">
        <f t="shared" si="293"/>
        <v/>
      </c>
      <c r="GR47" s="66" t="str">
        <f t="shared" si="294"/>
        <v/>
      </c>
      <c r="GS47" s="66" t="str">
        <f t="shared" si="295"/>
        <v/>
      </c>
      <c r="GT47" s="66" t="str">
        <f t="shared" si="296"/>
        <v/>
      </c>
      <c r="GU47" s="66" t="str">
        <f t="shared" si="297"/>
        <v/>
      </c>
      <c r="GV47" s="66" t="str">
        <f t="shared" si="298"/>
        <v/>
      </c>
      <c r="GW47" s="66" t="str">
        <f t="shared" si="299"/>
        <v/>
      </c>
      <c r="GX47" s="66" t="str">
        <f t="shared" si="300"/>
        <v/>
      </c>
      <c r="GY47" s="66" t="str">
        <f t="shared" si="301"/>
        <v/>
      </c>
      <c r="GZ47" s="66" t="str">
        <f t="shared" si="302"/>
        <v/>
      </c>
      <c r="HA47" s="66" t="str">
        <f t="shared" si="303"/>
        <v/>
      </c>
      <c r="HB47" s="66" t="str">
        <f t="shared" si="304"/>
        <v/>
      </c>
      <c r="HC47" s="66" t="str">
        <f t="shared" si="305"/>
        <v/>
      </c>
      <c r="HD47" s="66" t="str">
        <f t="shared" si="306"/>
        <v/>
      </c>
      <c r="HE47" s="66" t="str">
        <f t="shared" si="307"/>
        <v/>
      </c>
      <c r="HF47" s="66" t="str">
        <f t="shared" si="308"/>
        <v/>
      </c>
      <c r="HG47" s="66" t="str">
        <f t="shared" si="309"/>
        <v/>
      </c>
      <c r="HH47" s="66" t="str">
        <f t="shared" si="310"/>
        <v/>
      </c>
      <c r="HI47" s="66" t="str">
        <f t="shared" si="311"/>
        <v/>
      </c>
      <c r="HJ47" s="66" t="str">
        <f t="shared" si="312"/>
        <v/>
      </c>
      <c r="HK47" s="66" t="str">
        <f t="shared" si="313"/>
        <v/>
      </c>
      <c r="HL47" s="66" t="str">
        <f t="shared" si="314"/>
        <v/>
      </c>
      <c r="HM47" s="66" t="str">
        <f t="shared" si="315"/>
        <v/>
      </c>
      <c r="HN47" s="66" t="str">
        <f t="shared" si="316"/>
        <v/>
      </c>
      <c r="HO47" s="66" t="str">
        <f t="shared" si="317"/>
        <v/>
      </c>
      <c r="HP47" s="66" t="str">
        <f t="shared" si="318"/>
        <v/>
      </c>
      <c r="HQ47" s="66" t="str">
        <f t="shared" si="319"/>
        <v/>
      </c>
      <c r="HR47" s="66" t="str">
        <f t="shared" si="320"/>
        <v/>
      </c>
      <c r="HS47" s="66" t="str">
        <f t="shared" si="321"/>
        <v/>
      </c>
      <c r="HT47" s="66" t="str">
        <f t="shared" si="322"/>
        <v/>
      </c>
      <c r="HU47" s="66" t="str">
        <f t="shared" si="323"/>
        <v/>
      </c>
      <c r="HV47" s="66" t="str">
        <f t="shared" si="324"/>
        <v/>
      </c>
      <c r="HW47" s="66" t="str">
        <f t="shared" si="325"/>
        <v/>
      </c>
      <c r="HX47" s="66" t="str">
        <f t="shared" si="326"/>
        <v/>
      </c>
      <c r="HY47" s="66" t="str">
        <f t="shared" si="327"/>
        <v/>
      </c>
      <c r="HZ47" s="66" t="str">
        <f t="shared" si="328"/>
        <v/>
      </c>
      <c r="IA47" s="66" t="str">
        <f t="shared" si="329"/>
        <v/>
      </c>
      <c r="IB47" s="66" t="str">
        <f t="shared" si="330"/>
        <v/>
      </c>
      <c r="IC47" s="66" t="str">
        <f t="shared" si="331"/>
        <v/>
      </c>
      <c r="ID47" s="66" t="str">
        <f t="shared" si="332"/>
        <v/>
      </c>
      <c r="IE47" s="66" t="str">
        <f t="shared" si="333"/>
        <v/>
      </c>
      <c r="IF47" s="66" t="str">
        <f t="shared" si="334"/>
        <v/>
      </c>
      <c r="IG47" s="66" t="str">
        <f t="shared" si="335"/>
        <v/>
      </c>
      <c r="IH47" s="66" t="str">
        <f t="shared" si="336"/>
        <v/>
      </c>
      <c r="II47" s="66" t="str">
        <f t="shared" si="337"/>
        <v/>
      </c>
      <c r="IJ47" s="66" t="str">
        <f t="shared" si="338"/>
        <v/>
      </c>
      <c r="IK47" s="66" t="str">
        <f t="shared" si="339"/>
        <v/>
      </c>
      <c r="IL47" s="66" t="str">
        <f t="shared" si="340"/>
        <v/>
      </c>
      <c r="IM47" s="66" t="str">
        <f t="shared" si="341"/>
        <v/>
      </c>
      <c r="IN47" s="66" t="str">
        <f t="shared" si="342"/>
        <v/>
      </c>
      <c r="IO47" s="66" t="str">
        <f t="shared" si="343"/>
        <v/>
      </c>
      <c r="IP47" s="66" t="str">
        <f t="shared" si="344"/>
        <v/>
      </c>
      <c r="IQ47" s="66" t="str">
        <f t="shared" si="345"/>
        <v/>
      </c>
      <c r="IR47" s="66" t="str">
        <f t="shared" si="346"/>
        <v/>
      </c>
      <c r="IS47" s="66" t="str">
        <f t="shared" si="347"/>
        <v/>
      </c>
      <c r="IT47" s="66" t="str">
        <f t="shared" si="348"/>
        <v/>
      </c>
      <c r="IU47" s="66" t="str">
        <f t="shared" si="349"/>
        <v/>
      </c>
      <c r="IV47" s="66" t="str">
        <f t="shared" si="350"/>
        <v/>
      </c>
      <c r="IW47" s="66" t="str">
        <f t="shared" si="351"/>
        <v/>
      </c>
      <c r="IX47" s="66" t="str">
        <f t="shared" si="352"/>
        <v/>
      </c>
      <c r="IY47" s="66" t="str">
        <f t="shared" si="353"/>
        <v/>
      </c>
      <c r="IZ47" s="66" t="str">
        <f t="shared" si="354"/>
        <v/>
      </c>
      <c r="JA47" s="66" t="str">
        <f t="shared" si="355"/>
        <v/>
      </c>
      <c r="JB47" s="66" t="str">
        <f t="shared" si="356"/>
        <v/>
      </c>
      <c r="JC47" s="66" t="str">
        <f t="shared" si="357"/>
        <v/>
      </c>
      <c r="JD47" s="66" t="str">
        <f t="shared" si="358"/>
        <v/>
      </c>
      <c r="JE47" s="66" t="str">
        <f t="shared" si="359"/>
        <v/>
      </c>
      <c r="JF47" s="66" t="str">
        <f t="shared" si="360"/>
        <v/>
      </c>
      <c r="JG47" s="66" t="str">
        <f t="shared" si="361"/>
        <v/>
      </c>
      <c r="JH47" s="66" t="str">
        <f t="shared" si="362"/>
        <v/>
      </c>
      <c r="JI47" s="66" t="str">
        <f t="shared" si="363"/>
        <v/>
      </c>
      <c r="JJ47" s="66" t="str">
        <f t="shared" si="364"/>
        <v/>
      </c>
      <c r="JK47" s="66" t="str">
        <f t="shared" si="365"/>
        <v/>
      </c>
      <c r="JL47" s="66" t="str">
        <f t="shared" si="366"/>
        <v/>
      </c>
      <c r="JM47" s="66" t="str">
        <f t="shared" si="367"/>
        <v/>
      </c>
      <c r="JN47" s="66" t="str">
        <f t="shared" si="368"/>
        <v/>
      </c>
      <c r="JO47" s="66" t="str">
        <f t="shared" si="369"/>
        <v/>
      </c>
      <c r="JP47" s="66" t="str">
        <f t="shared" si="370"/>
        <v/>
      </c>
      <c r="JQ47" s="66" t="str">
        <f t="shared" si="371"/>
        <v/>
      </c>
      <c r="JR47" s="66" t="str">
        <f t="shared" si="372"/>
        <v/>
      </c>
      <c r="JS47" s="66" t="str">
        <f t="shared" si="373"/>
        <v/>
      </c>
      <c r="JT47" s="66" t="str">
        <f t="shared" si="374"/>
        <v/>
      </c>
      <c r="JU47" s="66" t="str">
        <f t="shared" si="375"/>
        <v/>
      </c>
      <c r="JV47" s="66" t="str">
        <f t="shared" si="376"/>
        <v/>
      </c>
      <c r="JW47" s="66" t="str">
        <f t="shared" si="377"/>
        <v/>
      </c>
      <c r="JX47" s="66" t="str">
        <f t="shared" si="378"/>
        <v/>
      </c>
      <c r="JY47" s="66" t="str">
        <f t="shared" si="379"/>
        <v/>
      </c>
      <c r="JZ47" s="66" t="str">
        <f t="shared" si="380"/>
        <v/>
      </c>
      <c r="KA47" s="66" t="str">
        <f t="shared" si="381"/>
        <v/>
      </c>
      <c r="KB47" s="66" t="str">
        <f t="shared" si="382"/>
        <v/>
      </c>
      <c r="KC47" s="66" t="str">
        <f t="shared" si="383"/>
        <v/>
      </c>
      <c r="KD47" s="66" t="str">
        <f t="shared" si="384"/>
        <v/>
      </c>
      <c r="KE47" s="66" t="str">
        <f t="shared" si="385"/>
        <v/>
      </c>
      <c r="KF47" s="66" t="str">
        <f t="shared" si="386"/>
        <v/>
      </c>
      <c r="KG47" s="66" t="str">
        <f t="shared" si="387"/>
        <v/>
      </c>
      <c r="KH47" s="66" t="str">
        <f t="shared" si="388"/>
        <v/>
      </c>
      <c r="KI47" s="66" t="str">
        <f t="shared" si="389"/>
        <v/>
      </c>
      <c r="KJ47" s="66" t="str">
        <f t="shared" si="390"/>
        <v/>
      </c>
      <c r="KK47" s="66" t="str">
        <f t="shared" si="391"/>
        <v/>
      </c>
      <c r="KL47" s="66" t="str">
        <f t="shared" si="392"/>
        <v/>
      </c>
      <c r="KM47" s="66" t="str">
        <f t="shared" si="393"/>
        <v/>
      </c>
      <c r="KN47" s="66" t="str">
        <f t="shared" si="394"/>
        <v/>
      </c>
      <c r="KO47" s="66" t="str">
        <f t="shared" si="395"/>
        <v/>
      </c>
      <c r="KP47" s="66" t="str">
        <f t="shared" si="396"/>
        <v/>
      </c>
      <c r="KQ47" s="66" t="str">
        <f t="shared" si="397"/>
        <v/>
      </c>
      <c r="KR47" s="66" t="str">
        <f t="shared" si="398"/>
        <v/>
      </c>
      <c r="KS47" s="66" t="str">
        <f t="shared" si="399"/>
        <v/>
      </c>
      <c r="KT47" s="66" t="str">
        <f t="shared" si="400"/>
        <v/>
      </c>
      <c r="KU47" s="66" t="str">
        <f t="shared" si="401"/>
        <v/>
      </c>
      <c r="KV47" s="66" t="str">
        <f t="shared" si="402"/>
        <v/>
      </c>
      <c r="KW47" s="66" t="str">
        <f t="shared" si="403"/>
        <v/>
      </c>
      <c r="KX47" s="66" t="str">
        <f t="shared" si="404"/>
        <v/>
      </c>
    </row>
    <row r="48" spans="1:310" x14ac:dyDescent="0.55000000000000004">
      <c r="G48" s="64"/>
      <c r="H48" s="67"/>
      <c r="I48" s="68"/>
      <c r="K48" s="69" t="str" cm="1">
        <f t="array" ref="K48">IF(K10="","",INDEX(K11:K47,MATCH(TRUE,INDEX(K11:K47&lt;&gt;"",0),0)))</f>
        <v>LL$$$</v>
      </c>
      <c r="L48" s="69" t="str" cm="1">
        <f t="array" ref="L48">IF(L10="","",INDEX(L11:L47,MATCH(TRUE,INDEX(L11:L47&lt;&gt;"",0),0)))</f>
        <v>DLDD$</v>
      </c>
      <c r="M48" s="69" t="str" cm="1">
        <f t="array" ref="M48">IF(M10="","",INDEX(M11:M47,MATCH(TRUE,INDEX(M11:M47&lt;&gt;"",0),0)))</f>
        <v>LDD$$</v>
      </c>
      <c r="N48" s="69" t="str" cm="1">
        <f t="array" ref="N48">IF(N10="","",INDEX(N11:N47,MATCH(TRUE,INDEX(N11:N47&lt;&gt;"",0),0)))</f>
        <v>LD$DL</v>
      </c>
      <c r="O48" s="69" t="str" cm="1">
        <f t="array" ref="O48">IF(O10="","",INDEX(O11:O47,MATCH(TRUE,INDEX(O11:O47&lt;&gt;"",0),0)))</f>
        <v>DLL$$</v>
      </c>
      <c r="P48" s="69" t="str" cm="1">
        <f t="array" ref="P48">IF(P10="","",INDEX(P11:P47,MATCH(TRUE,INDEX(P11:P47&lt;&gt;"",0),0)))</f>
        <v>DLDD$</v>
      </c>
      <c r="Q48" s="69" t="str" cm="1">
        <f t="array" ref="Q48">IF(Q10="","",INDEX(Q11:Q47,MATCH(TRUE,INDEX(Q11:Q47&lt;&gt;"",0),0)))</f>
        <v>DDDL$</v>
      </c>
      <c r="R48" s="69" t="str" cm="1">
        <f t="array" ref="R48">IF(R10="","",INDEX(R11:R47,MATCH(TRUE,INDEX(R11:R47&lt;&gt;"",0),0)))</f>
        <v>LDD$$</v>
      </c>
      <c r="S48" s="69" t="str" cm="1">
        <f t="array" ref="S48">IF(S10="","",INDEX(S11:S47,MATCH(TRUE,INDEX(S11:S47&lt;&gt;"",0),0)))</f>
        <v>L$$$$</v>
      </c>
      <c r="T48" s="69" t="str" cm="1">
        <f t="array" ref="T48">IF(T10="","",INDEX(T11:T47,MATCH(TRUE,INDEX(T11:T47&lt;&gt;"",0),0)))</f>
        <v>DL$$$</v>
      </c>
      <c r="U48" s="69" t="str" cm="1">
        <f t="array" ref="U48">IF(U10="","",INDEX(U11:U47,MATCH(TRUE,INDEX(U11:U47&lt;&gt;"",0),0)))</f>
        <v>LD$DL</v>
      </c>
      <c r="V48" s="69" t="str" cm="1">
        <f t="array" ref="V48">IF(V10="","",INDEX(V11:V47,MATCH(TRUE,INDEX(V11:V47&lt;&gt;"",0),0)))</f>
        <v>DLL$$</v>
      </c>
      <c r="W48" s="69" t="str" cm="1">
        <f t="array" ref="W48">IF(W10="","",INDEX(W11:W47,MATCH(TRUE,INDEX(W11:W47&lt;&gt;"",0),0)))</f>
        <v>DLDD$</v>
      </c>
      <c r="X48" s="69" t="str" cm="1">
        <f t="array" ref="X48">IF(X10="","",INDEX(X11:X47,MATCH(TRUE,INDEX(X11:X47&lt;&gt;"",0),0)))</f>
        <v>LDLL$</v>
      </c>
      <c r="Y48" s="69" t="str" cm="1">
        <f t="array" ref="Y48">IF(Y10="","",INDEX(Y11:Y47,MATCH(TRUE,INDEX(Y11:Y47&lt;&gt;"",0),0)))</f>
        <v>L$$$$</v>
      </c>
      <c r="Z48" s="69" t="str" cm="1">
        <f t="array" ref="Z48">IF(Z10="","",INDEX(Z11:Z47,MATCH(TRUE,INDEX(Z11:Z47&lt;&gt;"",0),0)))</f>
        <v>DLDD$</v>
      </c>
      <c r="AA48" s="69" t="str" cm="1">
        <f t="array" ref="AA48">IF(AA10="","",INDEX(AA11:AA47,MATCH(TRUE,INDEX(AA11:AA47&lt;&gt;"",0),0)))</f>
        <v>DDD$$</v>
      </c>
      <c r="AB48" s="69" t="str" cm="1">
        <f t="array" ref="AB48">IF(AB10="","",INDEX(AB11:AB47,MATCH(TRUE,INDEX(AB11:AB47&lt;&gt;"",0),0)))</f>
        <v>LLDL$</v>
      </c>
      <c r="AC48" s="69" t="str" cm="1">
        <f t="array" ref="AC48">IF(AC10="","",INDEX(AC11:AC47,MATCH(TRUE,INDEX(AC11:AC47&lt;&gt;"",0),0)))</f>
        <v>DDDL$</v>
      </c>
      <c r="AD48" s="69" t="str" cm="1">
        <f t="array" ref="AD48">IF(AD10="","",INDEX(AD11:AD47,MATCH(TRUE,INDEX(AD11:AD47&lt;&gt;"",0),0)))</f>
        <v>LD$DL</v>
      </c>
      <c r="AE48" s="69" t="str" cm="1">
        <f t="array" ref="AE48">IF(AE10="","",INDEX(AE11:AE47,MATCH(TRUE,INDEX(AE11:AE47&lt;&gt;"",0),0)))</f>
        <v>LLL$$</v>
      </c>
      <c r="AF48" s="69" t="str" cm="1">
        <f t="array" ref="AF48">IF(AF10="","",INDEX(AF11:AF47,MATCH(TRUE,INDEX(AF11:AF47&lt;&gt;"",0),0)))</f>
        <v>D$$$$</v>
      </c>
      <c r="AG48" s="69" t="str" cm="1">
        <f t="array" ref="AG48">IF(AG10="","",INDEX(AG11:AG47,MATCH(TRUE,INDEX(AG11:AG47&lt;&gt;"",0),0)))</f>
        <v>LDDL$</v>
      </c>
      <c r="AH48" s="69" t="str" cm="1">
        <f t="array" ref="AH48">IF(AH10="","",INDEX(AH11:AH47,MATCH(TRUE,INDEX(AH11:AH47&lt;&gt;"",0),0)))</f>
        <v>LLDD$</v>
      </c>
      <c r="AI48" s="69" t="str" cm="1">
        <f t="array" ref="AI48">IF(AI10="","",INDEX(AI11:AI47,MATCH(TRUE,INDEX(AI11:AI47&lt;&gt;"",0),0)))</f>
        <v>LD$DL</v>
      </c>
      <c r="AJ48" s="69" t="str" cm="1">
        <f t="array" ref="AJ48">IF(AJ10="","",INDEX(AJ11:AJ47,MATCH(TRUE,INDEX(AJ11:AJ47&lt;&gt;"",0),0)))</f>
        <v>L$$$$</v>
      </c>
      <c r="AK48" s="69" t="str" cm="1">
        <f t="array" ref="AK48">IF(AK10="","",INDEX(AK11:AK47,MATCH(TRUE,INDEX(AK11:AK47&lt;&gt;"",0),0)))</f>
        <v>DDD$$</v>
      </c>
      <c r="AL48" s="69" t="str" cm="1">
        <f t="array" ref="AL48">IF(AL10="","",INDEX(AL11:AL47,MATCH(TRUE,INDEX(AL11:AL47&lt;&gt;"",0),0)))</f>
        <v>LLDL$</v>
      </c>
      <c r="AM48" s="69" t="str" cm="1">
        <f t="array" ref="AM48">IF(AM10="","",INDEX(AM11:AM47,MATCH(TRUE,INDEX(AM11:AM47&lt;&gt;"",0),0)))</f>
        <v>LD$DL</v>
      </c>
      <c r="AN48" s="69" t="str" cm="1">
        <f t="array" ref="AN48">IF(AN10="","",INDEX(AN11:AN47,MATCH(TRUE,INDEX(AN11:AN47&lt;&gt;"",0),0)))</f>
        <v>LDDL$</v>
      </c>
      <c r="AO48" s="69" t="str" cm="1">
        <f t="array" ref="AO48">IF(AO10="","",INDEX(AO11:AO47,MATCH(TRUE,INDEX(AO11:AO47&lt;&gt;"",0),0)))</f>
        <v>LLDD$</v>
      </c>
      <c r="AP48" s="69" t="str" cm="1">
        <f t="array" ref="AP48">IF(AP10="","",INDEX(AP11:AP47,MATCH(TRUE,INDEX(AP11:AP47&lt;&gt;"",0),0)))</f>
        <v>LLDL$</v>
      </c>
      <c r="AQ48" s="69" t="str" cm="1">
        <f t="array" ref="AQ48">IF(AQ10="","",INDEX(AQ11:AQ47,MATCH(TRUE,INDEX(AQ11:AQ47&lt;&gt;"",0),0)))</f>
        <v>LD$DL</v>
      </c>
      <c r="AR48" s="70" t="str" cm="1">
        <f t="array" ref="AR48">IF(AR10="","",INDEX(AR11:AR47,MATCH(TRUE,INDEX(AR11:AR47&lt;&gt;"",0),0)))</f>
        <v>LL$$$</v>
      </c>
      <c r="AS48" s="70" t="str" cm="1">
        <f t="array" ref="AS48">IF(AS10="","",INDEX(AS11:AS47,MATCH(TRUE,INDEX(AS11:AS47&lt;&gt;"",0),0)))</f>
        <v>LDD$$</v>
      </c>
      <c r="AT48" s="70" t="str" cm="1">
        <f t="array" ref="AT48">IF(AT10="","",INDEX(AT11:AT47,MATCH(TRUE,INDEX(AT11:AT47&lt;&gt;"",0),0)))</f>
        <v>DLDD$</v>
      </c>
      <c r="AU48" s="70" t="str" cm="1">
        <f t="array" ref="AU48">IF(AU10="","",INDEX(AU11:AU47,MATCH(TRUE,INDEX(AU11:AU47&lt;&gt;"",0),0)))</f>
        <v>D$$$$</v>
      </c>
      <c r="AV48" s="70" t="str" cm="1">
        <f t="array" ref="AV48">IF(AV10="","",INDEX(AV11:AV47,MATCH(TRUE,INDEX(AV11:AV47&lt;&gt;"",0),0)))</f>
        <v>DDDL$</v>
      </c>
      <c r="AW48" s="70" t="str" cm="1">
        <f t="array" ref="AW48">IF(AW10="","",INDEX(AW11:AW47,MATCH(TRUE,INDEX(AW11:AW47&lt;&gt;"",0),0)))</f>
        <v>L$$$$</v>
      </c>
      <c r="AX48" s="70" t="str" cm="1">
        <f t="array" ref="AX48">IF(AX10="","",INDEX(AX11:AX47,MATCH(TRUE,INDEX(AX11:AX47&lt;&gt;"",0),0)))</f>
        <v>DDD$$</v>
      </c>
      <c r="AY48" s="70" t="str" cm="1">
        <f t="array" ref="AY48">IF(AY10="","",INDEX(AY11:AY47,MATCH(TRUE,INDEX(AY11:AY47&lt;&gt;"",0),0)))</f>
        <v>LLL$$</v>
      </c>
      <c r="AZ48" s="70" t="str" cm="1">
        <f t="array" ref="AZ48">IF(AZ10="","",INDEX(AZ11:AZ47,MATCH(TRUE,INDEX(AZ11:AZ47&lt;&gt;"",0),0)))</f>
        <v>DLDD$</v>
      </c>
      <c r="BA48" s="70" t="str" cm="1">
        <f t="array" ref="BA48">IF(BA10="","",INDEX(BA11:BA47,MATCH(TRUE,INDEX(BA11:BA47&lt;&gt;"",0),0)))</f>
        <v>LDDD$</v>
      </c>
      <c r="BB48" s="70" t="str" cm="1">
        <f t="array" ref="BB48">IF(BB10="","",INDEX(BB11:BB47,MATCH(TRUE,INDEX(BB11:BB47&lt;&gt;"",0),0)))</f>
        <v>LL$$$</v>
      </c>
      <c r="BC48" s="70" t="str" cm="1">
        <f t="array" ref="BC48">IF(BC10="","",INDEX(BC11:BC47,MATCH(TRUE,INDEX(BC11:BC47&lt;&gt;"",0),0)))</f>
        <v>L$$$$</v>
      </c>
      <c r="BD48" s="70" t="str" cm="1">
        <f t="array" ref="BD48">IF(BD10="","",INDEX(BD11:BD47,MATCH(TRUE,INDEX(BD11:BD47&lt;&gt;"",0),0)))</f>
        <v>LDDL$</v>
      </c>
      <c r="BE48" s="70" t="str" cm="1">
        <f t="array" ref="BE48">IF(BE10="","",INDEX(BE11:BE47,MATCH(TRUE,INDEX(BE11:BE47&lt;&gt;"",0),0)))</f>
        <v>LLDD$</v>
      </c>
      <c r="BF48" s="70" t="str" cm="1">
        <f t="array" ref="BF48">IF(BF10="","",INDEX(BF11:BF47,MATCH(TRUE,INDEX(BF11:BF47&lt;&gt;"",0),0)))</f>
        <v>DDDL$</v>
      </c>
      <c r="BG48" s="70" t="str" cm="1">
        <f t="array" ref="BG48">IF(BG10="","",INDEX(BG11:BG47,MATCH(TRUE,INDEX(BG11:BG47&lt;&gt;"",0),0)))</f>
        <v>LLDD$</v>
      </c>
      <c r="BH48" s="70" t="str" cm="1">
        <f t="array" ref="BH48">IF(BH10="","",INDEX(BH11:BH47,MATCH(TRUE,INDEX(BH11:BH47&lt;&gt;"",0),0)))</f>
        <v>DDD$$</v>
      </c>
      <c r="BI48" s="70" t="str" cm="1">
        <f t="array" ref="BI48">IF(BI10="","",INDEX(BI11:BI47,MATCH(TRUE,INDEX(BI11:BI47&lt;&gt;"",0),0)))</f>
        <v>LDDD$</v>
      </c>
      <c r="BJ48" s="70" t="str" cm="1">
        <f t="array" ref="BJ48">IF(BJ10="","",INDEX(BJ11:BJ47,MATCH(TRUE,INDEX(BJ11:BJ47&lt;&gt;"",0),0)))</f>
        <v>LL$$$</v>
      </c>
      <c r="BK48" s="70" t="str" cm="1">
        <f t="array" ref="BK48">IF(BK10="","",INDEX(BK11:BK47,MATCH(TRUE,INDEX(BK11:BK47&lt;&gt;"",0),0)))</f>
        <v>DLDD$</v>
      </c>
      <c r="BL48" s="70" t="str" cm="1">
        <f t="array" ref="BL48">IF(BL10="","",INDEX(BL11:BL47,MATCH(TRUE,INDEX(BL11:BL47&lt;&gt;"",0),0)))</f>
        <v>LDD$$</v>
      </c>
      <c r="BM48" s="70" t="str" cm="1">
        <f t="array" ref="BM48">IF(BM10="","",INDEX(BM11:BM47,MATCH(TRUE,INDEX(BM11:BM47&lt;&gt;"",0),0)))</f>
        <v>DDDL$</v>
      </c>
      <c r="BN48" s="70" t="str" cm="1">
        <f t="array" ref="BN48">IF(BN10="","",INDEX(BN11:BN47,MATCH(TRUE,INDEX(BN11:BN47&lt;&gt;"",0),0)))</f>
        <v>DLDD$</v>
      </c>
      <c r="BO48" s="70" t="str" cm="1">
        <f t="array" ref="BO48">IF(BO10="","",INDEX(BO11:BO47,MATCH(TRUE,INDEX(BO11:BO47&lt;&gt;"",0),0)))</f>
        <v>D$$$$</v>
      </c>
      <c r="BP48" s="70" t="str" cm="1">
        <f t="array" ref="BP48">IF(BP10="","",INDEX(BP11:BP47,MATCH(TRUE,INDEX(BP11:BP47&lt;&gt;"",0),0)))</f>
        <v>LDDD$</v>
      </c>
      <c r="BQ48" s="70" t="str" cm="1">
        <f t="array" ref="BQ48">IF(BQ10="","",INDEX(BQ11:BQ47,MATCH(TRUE,INDEX(BQ11:BQ47&lt;&gt;"",0),0)))</f>
        <v>DDD$$</v>
      </c>
      <c r="BR48" s="70" t="str" cm="1">
        <f t="array" ref="BR48">IF(BR10="","",INDEX(BR11:BR47,MATCH(TRUE,INDEX(BR11:BR47&lt;&gt;"",0),0)))</f>
        <v>LDDD$</v>
      </c>
      <c r="BS48" s="70" t="str" cm="1">
        <f t="array" ref="BS48">IF(BS10="","",INDEX(BS11:BS47,MATCH(TRUE,INDEX(BS11:BS47&lt;&gt;"",0),0)))</f>
        <v>LL$$$</v>
      </c>
      <c r="BT48" s="70" t="str" cm="1">
        <f t="array" ref="BT48">IF(BT10="","",INDEX(BT11:BT47,MATCH(TRUE,INDEX(BT11:BT47&lt;&gt;"",0),0)))</f>
        <v>DLLD$</v>
      </c>
      <c r="BU48" s="70" t="str" cm="1">
        <f t="array" ref="BU48">IF(BU10="","",INDEX(BU11:BU47,MATCH(TRUE,INDEX(BU11:BU47&lt;&gt;"",0),0)))</f>
        <v>D$$$$</v>
      </c>
      <c r="BV48" s="70" t="str" cm="1">
        <f t="array" ref="BV48">IF(BV10="","",INDEX(BV11:BV47,MATCH(TRUE,INDEX(BV11:BV47&lt;&gt;"",0),0)))</f>
        <v>DLDD$</v>
      </c>
      <c r="BW48" s="70" t="str" cm="1">
        <f t="array" ref="BW48">IF(BW10="","",INDEX(BW11:BW47,MATCH(TRUE,INDEX(BW11:BW47&lt;&gt;"",0),0)))</f>
        <v>LDD$$</v>
      </c>
      <c r="BX48" s="70" t="str" cm="1">
        <f t="array" ref="BX48">IF(BX10="","",INDEX(BX11:BX47,MATCH(TRUE,INDEX(BX11:BX47&lt;&gt;"",0),0)))</f>
        <v>DDLD$</v>
      </c>
      <c r="BY48" s="70" t="str" cm="1">
        <f t="array" ref="BY48">IF(BY10="","",INDEX(BY11:BY47,MATCH(TRUE,INDEX(BY11:BY47&lt;&gt;"",0),0)))</f>
        <v>D$$$$</v>
      </c>
      <c r="BZ48" s="70" t="str" cm="1">
        <f t="array" ref="BZ48">IF(BZ10="","",INDEX(BZ11:BZ47,MATCH(TRUE,INDEX(BZ11:BZ47&lt;&gt;"",0),0)))</f>
        <v>DL$$$</v>
      </c>
      <c r="CA48" s="70" t="str" cm="1">
        <f t="array" ref="CA48">IF(CA10="","",INDEX(CA11:CA47,MATCH(TRUE,INDEX(CA11:CA47&lt;&gt;"",0),0)))</f>
        <v>LD$DL</v>
      </c>
      <c r="CB48" s="70" t="str" cm="1">
        <f t="array" ref="CB48">IF(CB10="","",INDEX(CB11:CB47,MATCH(TRUE,INDEX(CB11:CB47&lt;&gt;"",0),0)))</f>
        <v>DLLL$</v>
      </c>
      <c r="CC48" s="70" t="str" cm="1">
        <f t="array" ref="CC48">IF(CC10="","",INDEX(CC11:CC47,MATCH(TRUE,INDEX(CC11:CC47&lt;&gt;"",0),0)))</f>
        <v>DDD$$</v>
      </c>
      <c r="CD48" s="70" t="str" cm="1">
        <f t="array" ref="CD48">IF(CD10="","",INDEX(CD11:CD47,MATCH(TRUE,INDEX(CD11:CD47&lt;&gt;"",0),0)))</f>
        <v>LDDD$</v>
      </c>
      <c r="CE48" s="70" t="str" cm="1">
        <f t="array" ref="CE48">IF(CE10="","",INDEX(CE11:CE47,MATCH(TRUE,INDEX(CE11:CE47&lt;&gt;"",0),0)))</f>
        <v>DDL$$</v>
      </c>
      <c r="CF48" s="70" t="str" cm="1">
        <f t="array" ref="CF48">IF(CF10="","",INDEX(CF11:CF47,MATCH(TRUE,INDEX(CF11:CF47&lt;&gt;"",0),0)))</f>
        <v>DDDL$</v>
      </c>
      <c r="CG48" s="70" t="str" cm="1">
        <f t="array" ref="CG48">IF(CG10="","",INDEX(CG11:CG47,MATCH(TRUE,INDEX(CG11:CG47&lt;&gt;"",0),0)))</f>
        <v>LD$DL</v>
      </c>
      <c r="CH48" s="70" t="str" cm="1">
        <f t="array" ref="CH48">IF(CH10="","",INDEX(CH11:CH47,MATCH(TRUE,INDEX(CH11:CH47&lt;&gt;"",0),0)))</f>
        <v>LLDL$</v>
      </c>
      <c r="CI48" s="70" t="str" cm="1">
        <f t="array" ref="CI48">IF(CI10="","",INDEX(CI11:CI47,MATCH(TRUE,INDEX(CI11:CI47&lt;&gt;"",0),0)))</f>
        <v>DDD$$</v>
      </c>
      <c r="CJ48" s="70" t="str" cm="1">
        <f t="array" ref="CJ48">IF(CJ10="","",INDEX(CJ11:CJ47,MATCH(TRUE,INDEX(CJ11:CJ47&lt;&gt;"",0),0)))</f>
        <v>DLDD$</v>
      </c>
      <c r="CK48" s="70" t="str" cm="1">
        <f t="array" ref="CK48">IF(CK10="","",INDEX(CK11:CK47,MATCH(TRUE,INDEX(CK11:CK47&lt;&gt;"",0),0)))</f>
        <v>LDDD$</v>
      </c>
      <c r="CL48" s="70" t="str" cm="1">
        <f t="array" ref="CL48">IF(CL10="","",INDEX(CL11:CL47,MATCH(TRUE,INDEX(CL11:CL47&lt;&gt;"",0),0)))</f>
        <v>LLDL$</v>
      </c>
      <c r="CM48" s="70" t="str" cm="1">
        <f t="array" ref="CM48">IF(CM10="","",INDEX(CM11:CM47,MATCH(TRUE,INDEX(CM11:CM47&lt;&gt;"",0),0)))</f>
        <v>DDD$$</v>
      </c>
      <c r="CN48" s="70" t="str" cm="1">
        <f t="array" ref="CN48">IF(CN10="","",INDEX(CN11:CN47,MATCH(TRUE,INDEX(CN11:CN47&lt;&gt;"",0),0)))</f>
        <v>LDDD$</v>
      </c>
      <c r="CO48" s="70" t="str" cm="1">
        <f t="array" ref="CO48">IF(CO10="","",INDEX(CO11:CO47,MATCH(TRUE,INDEX(CO11:CO47&lt;&gt;"",0),0)))</f>
        <v>LL$$$</v>
      </c>
      <c r="CP48" s="70" t="str" cm="1">
        <f t="array" ref="CP48">IF(CP10="","",INDEX(CP11:CP47,MATCH(TRUE,INDEX(CP11:CP47&lt;&gt;"",0),0)))</f>
        <v>LLL$$</v>
      </c>
      <c r="CQ48" s="70" t="str" cm="1">
        <f t="array" ref="CQ48">IF(CQ10="","",INDEX(CQ11:CQ47,MATCH(TRUE,INDEX(CQ11:CQ47&lt;&gt;"",0),0)))</f>
        <v>D$$$$</v>
      </c>
      <c r="CR48" s="70" t="str" cm="1">
        <f t="array" ref="CR48">IF(CR10="","",INDEX(CR11:CR47,MATCH(TRUE,INDEX(CR11:CR47&lt;&gt;"",0),0)))</f>
        <v>DLDD$</v>
      </c>
      <c r="CS48" s="70" t="str" cm="1">
        <f t="array" ref="CS48">IF(CS10="","",INDEX(CS11:CS47,MATCH(TRUE,INDEX(CS11:CS47&lt;&gt;"",0),0)))</f>
        <v>DLL$$</v>
      </c>
      <c r="CT48" s="70" t="str" cm="1">
        <f t="array" ref="CT48">IF(CT10="","",INDEX(CT11:CT47,MATCH(TRUE,INDEX(CT11:CT47&lt;&gt;"",0),0)))</f>
        <v>DDLD$</v>
      </c>
      <c r="CU48" s="70" t="str" cm="1">
        <f t="array" ref="CU48">IF(CU10="","",INDEX(CU11:CU47,MATCH(TRUE,INDEX(CU11:CU47&lt;&gt;"",0),0)))</f>
        <v>D$$$$</v>
      </c>
      <c r="CV48" s="70" t="str" cm="1">
        <f t="array" ref="CV48">IF(CV10="","",INDEX(CV11:CV47,MATCH(TRUE,INDEX(CV11:CV47&lt;&gt;"",0),0)))</f>
        <v>DL$$$</v>
      </c>
      <c r="CW48" s="70" t="str" cm="1">
        <f t="array" ref="CW48">IF(CW10="","",INDEX(CW11:CW47,MATCH(TRUE,INDEX(CW11:CW47&lt;&gt;"",0),0)))</f>
        <v/>
      </c>
      <c r="CX48" s="70" t="str" cm="1">
        <f t="array" ref="CX48">IF(CX10="","",INDEX(CX11:CX47,MATCH(TRUE,INDEX(CX11:CX47&lt;&gt;"",0),0)))</f>
        <v/>
      </c>
      <c r="CY48" s="70" t="str" cm="1">
        <f t="array" ref="CY48">IF(CY10="","",INDEX(CY11:CY47,MATCH(TRUE,INDEX(CY11:CY47&lt;&gt;"",0),0)))</f>
        <v/>
      </c>
      <c r="CZ48" s="70" t="str" cm="1">
        <f t="array" ref="CZ48">IF(CZ10="","",INDEX(CZ11:CZ47,MATCH(TRUE,INDEX(CZ11:CZ47&lt;&gt;"",0),0)))</f>
        <v/>
      </c>
      <c r="DA48" s="70" t="str" cm="1">
        <f t="array" ref="DA48">IF(DA10="","",INDEX(DA11:DA47,MATCH(TRUE,INDEX(DA11:DA47&lt;&gt;"",0),0)))</f>
        <v/>
      </c>
      <c r="DB48" s="70" t="str" cm="1">
        <f t="array" ref="DB48">IF(DB10="","",INDEX(DB11:DB47,MATCH(TRUE,INDEX(DB11:DB47&lt;&gt;"",0),0)))</f>
        <v/>
      </c>
      <c r="DC48" s="70" t="str" cm="1">
        <f t="array" ref="DC48">IF(DC10="","",INDEX(DC11:DC47,MATCH(TRUE,INDEX(DC11:DC47&lt;&gt;"",0),0)))</f>
        <v/>
      </c>
      <c r="DD48" s="70" t="str" cm="1">
        <f t="array" ref="DD48">IF(DD10="","",INDEX(DD11:DD47,MATCH(TRUE,INDEX(DD11:DD47&lt;&gt;"",0),0)))</f>
        <v/>
      </c>
      <c r="DE48" s="70" t="str" cm="1">
        <f t="array" ref="DE48">IF(DE10="","",INDEX(DE11:DE47,MATCH(TRUE,INDEX(DE11:DE47&lt;&gt;"",0),0)))</f>
        <v/>
      </c>
      <c r="DF48" s="70" t="str" cm="1">
        <f t="array" ref="DF48">IF(DF10="","",INDEX(DF11:DF47,MATCH(TRUE,INDEX(DF11:DF47&lt;&gt;"",0),0)))</f>
        <v/>
      </c>
      <c r="DG48" s="70" t="str" cm="1">
        <f t="array" ref="DG48">IF(DG10="","",INDEX(DG11:DG47,MATCH(TRUE,INDEX(DG11:DG47&lt;&gt;"",0),0)))</f>
        <v/>
      </c>
      <c r="DH48" s="70" t="str" cm="1">
        <f t="array" ref="DH48">IF(DH10="","",INDEX(DH11:DH47,MATCH(TRUE,INDEX(DH11:DH47&lt;&gt;"",0),0)))</f>
        <v/>
      </c>
      <c r="DI48" s="70" t="str" cm="1">
        <f t="array" ref="DI48">IF(DI10="","",INDEX(DI11:DI47,MATCH(TRUE,INDEX(DI11:DI47&lt;&gt;"",0),0)))</f>
        <v/>
      </c>
      <c r="DJ48" s="70" t="str" cm="1">
        <f t="array" ref="DJ48">IF(DJ10="","",INDEX(DJ11:DJ47,MATCH(TRUE,INDEX(DJ11:DJ47&lt;&gt;"",0),0)))</f>
        <v/>
      </c>
      <c r="DK48" s="70" t="str" cm="1">
        <f t="array" ref="DK48">IF(DK10="","",INDEX(DK11:DK47,MATCH(TRUE,INDEX(DK11:DK47&lt;&gt;"",0),0)))</f>
        <v/>
      </c>
      <c r="DL48" s="70" t="str" cm="1">
        <f t="array" ref="DL48">IF(DL10="","",INDEX(DL11:DL47,MATCH(TRUE,INDEX(DL11:DL47&lt;&gt;"",0),0)))</f>
        <v/>
      </c>
      <c r="DM48" s="70" t="str" cm="1">
        <f t="array" ref="DM48">IF(DM10="","",INDEX(DM11:DM47,MATCH(TRUE,INDEX(DM11:DM47&lt;&gt;"",0),0)))</f>
        <v/>
      </c>
      <c r="DN48" s="70" t="str" cm="1">
        <f t="array" ref="DN48">IF(DN10="","",INDEX(DN11:DN47,MATCH(TRUE,INDEX(DN11:DN47&lt;&gt;"",0),0)))</f>
        <v/>
      </c>
      <c r="DO48" s="70" t="str" cm="1">
        <f t="array" ref="DO48">IF(DO10="","",INDEX(DO11:DO47,MATCH(TRUE,INDEX(DO11:DO47&lt;&gt;"",0),0)))</f>
        <v/>
      </c>
      <c r="DP48" s="70" t="str" cm="1">
        <f t="array" ref="DP48">IF(DP10="","",INDEX(DP11:DP47,MATCH(TRUE,INDEX(DP11:DP47&lt;&gt;"",0),0)))</f>
        <v/>
      </c>
      <c r="DQ48" s="70" t="str" cm="1">
        <f t="array" ref="DQ48">IF(DQ10="","",INDEX(DQ11:DQ47,MATCH(TRUE,INDEX(DQ11:DQ47&lt;&gt;"",0),0)))</f>
        <v/>
      </c>
      <c r="DR48" s="70" t="str" cm="1">
        <f t="array" ref="DR48">IF(DR10="","",INDEX(DR11:DR47,MATCH(TRUE,INDEX(DR11:DR47&lt;&gt;"",0),0)))</f>
        <v/>
      </c>
      <c r="DS48" s="70" t="str" cm="1">
        <f t="array" ref="DS48">IF(DS10="","",INDEX(DS11:DS47,MATCH(TRUE,INDEX(DS11:DS47&lt;&gt;"",0),0)))</f>
        <v/>
      </c>
      <c r="DT48" s="70" t="str" cm="1">
        <f t="array" ref="DT48">IF(DT10="","",INDEX(DT11:DT47,MATCH(TRUE,INDEX(DT11:DT47&lt;&gt;"",0),0)))</f>
        <v/>
      </c>
      <c r="DU48" s="70" t="str" cm="1">
        <f t="array" ref="DU48">IF(DU10="","",INDEX(DU11:DU47,MATCH(TRUE,INDEX(DU11:DU47&lt;&gt;"",0),0)))</f>
        <v/>
      </c>
      <c r="DV48" s="70" t="str" cm="1">
        <f t="array" ref="DV48">IF(DV10="","",INDEX(DV11:DV47,MATCH(TRUE,INDEX(DV11:DV47&lt;&gt;"",0),0)))</f>
        <v/>
      </c>
      <c r="DW48" s="70" t="str" cm="1">
        <f t="array" ref="DW48">IF(DW10="","",INDEX(DW11:DW47,MATCH(TRUE,INDEX(DW11:DW47&lt;&gt;"",0),0)))</f>
        <v/>
      </c>
      <c r="DX48" s="70" t="str" cm="1">
        <f t="array" ref="DX48">IF(DX10="","",INDEX(DX11:DX47,MATCH(TRUE,INDEX(DX11:DX47&lt;&gt;"",0),0)))</f>
        <v/>
      </c>
      <c r="DY48" s="70" t="str" cm="1">
        <f t="array" ref="DY48">IF(DY10="","",INDEX(DY11:DY47,MATCH(TRUE,INDEX(DY11:DY47&lt;&gt;"",0),0)))</f>
        <v/>
      </c>
      <c r="DZ48" s="70" t="str" cm="1">
        <f t="array" ref="DZ48">IF(DZ10="","",INDEX(DZ11:DZ47,MATCH(TRUE,INDEX(DZ11:DZ47&lt;&gt;"",0),0)))</f>
        <v/>
      </c>
      <c r="EA48" s="70" t="str" cm="1">
        <f t="array" ref="EA48">IF(EA10="","",INDEX(EA11:EA47,MATCH(TRUE,INDEX(EA11:EA47&lt;&gt;"",0),0)))</f>
        <v/>
      </c>
      <c r="EB48" s="70" t="str" cm="1">
        <f t="array" ref="EB48">IF(EB10="","",INDEX(EB11:EB47,MATCH(TRUE,INDEX(EB11:EB47&lt;&gt;"",0),0)))</f>
        <v/>
      </c>
      <c r="EC48" s="70" t="str" cm="1">
        <f t="array" ref="EC48">IF(EC10="","",INDEX(EC11:EC47,MATCH(TRUE,INDEX(EC11:EC47&lt;&gt;"",0),0)))</f>
        <v/>
      </c>
      <c r="ED48" s="70" t="str" cm="1">
        <f t="array" ref="ED48">IF(ED10="","",INDEX(ED11:ED47,MATCH(TRUE,INDEX(ED11:ED47&lt;&gt;"",0),0)))</f>
        <v/>
      </c>
      <c r="EE48" s="70" t="str" cm="1">
        <f t="array" ref="EE48">IF(EE10="","",INDEX(EE11:EE47,MATCH(TRUE,INDEX(EE11:EE47&lt;&gt;"",0),0)))</f>
        <v/>
      </c>
      <c r="EF48" s="70" t="str" cm="1">
        <f t="array" ref="EF48">IF(EF10="","",INDEX(EF11:EF47,MATCH(TRUE,INDEX(EF11:EF47&lt;&gt;"",0),0)))</f>
        <v/>
      </c>
      <c r="EG48" s="70" t="str" cm="1">
        <f t="array" ref="EG48">IF(EG10="","",INDEX(EG11:EG47,MATCH(TRUE,INDEX(EG11:EG47&lt;&gt;"",0),0)))</f>
        <v/>
      </c>
      <c r="EH48" s="70" t="str" cm="1">
        <f t="array" ref="EH48">IF(EH10="","",INDEX(EH11:EH47,MATCH(TRUE,INDEX(EH11:EH47&lt;&gt;"",0),0)))</f>
        <v/>
      </c>
      <c r="EI48" s="70" t="str" cm="1">
        <f t="array" ref="EI48">IF(EI10="","",INDEX(EI11:EI47,MATCH(TRUE,INDEX(EI11:EI47&lt;&gt;"",0),0)))</f>
        <v/>
      </c>
      <c r="EJ48" s="70" t="str" cm="1">
        <f t="array" ref="EJ48">IF(EJ10="","",INDEX(EJ11:EJ47,MATCH(TRUE,INDEX(EJ11:EJ47&lt;&gt;"",0),0)))</f>
        <v/>
      </c>
      <c r="EK48" s="70" t="str" cm="1">
        <f t="array" ref="EK48">IF(EK10="","",INDEX(EK11:EK47,MATCH(TRUE,INDEX(EK11:EK47&lt;&gt;"",0),0)))</f>
        <v/>
      </c>
      <c r="EL48" s="70" t="str" cm="1">
        <f t="array" ref="EL48">IF(EL10="","",INDEX(EL11:EL47,MATCH(TRUE,INDEX(EL11:EL47&lt;&gt;"",0),0)))</f>
        <v/>
      </c>
      <c r="EM48" s="70" t="str" cm="1">
        <f t="array" ref="EM48">IF(EM10="","",INDEX(EM11:EM47,MATCH(TRUE,INDEX(EM11:EM47&lt;&gt;"",0),0)))</f>
        <v/>
      </c>
      <c r="EN48" s="70" t="str" cm="1">
        <f t="array" ref="EN48">IF(EN10="","",INDEX(EN11:EN47,MATCH(TRUE,INDEX(EN11:EN47&lt;&gt;"",0),0)))</f>
        <v/>
      </c>
      <c r="EO48" s="70" t="str" cm="1">
        <f t="array" ref="EO48">IF(EO10="","",INDEX(EO11:EO47,MATCH(TRUE,INDEX(EO11:EO47&lt;&gt;"",0),0)))</f>
        <v/>
      </c>
      <c r="EP48" s="70" t="str" cm="1">
        <f t="array" ref="EP48">IF(EP10="","",INDEX(EP11:EP47,MATCH(TRUE,INDEX(EP11:EP47&lt;&gt;"",0),0)))</f>
        <v/>
      </c>
      <c r="EQ48" s="70" t="str" cm="1">
        <f t="array" ref="EQ48">IF(EQ10="","",INDEX(EQ11:EQ47,MATCH(TRUE,INDEX(EQ11:EQ47&lt;&gt;"",0),0)))</f>
        <v/>
      </c>
      <c r="ER48" s="70" t="str" cm="1">
        <f t="array" ref="ER48">IF(ER10="","",INDEX(ER11:ER47,MATCH(TRUE,INDEX(ER11:ER47&lt;&gt;"",0),0)))</f>
        <v/>
      </c>
      <c r="ES48" s="70" t="str" cm="1">
        <f t="array" ref="ES48">IF(ES10="","",INDEX(ES11:ES47,MATCH(TRUE,INDEX(ES11:ES47&lt;&gt;"",0),0)))</f>
        <v/>
      </c>
      <c r="ET48" s="70" t="str" cm="1">
        <f t="array" ref="ET48">IF(ET10="","",INDEX(ET11:ET47,MATCH(TRUE,INDEX(ET11:ET47&lt;&gt;"",0),0)))</f>
        <v/>
      </c>
      <c r="EU48" s="70" t="str" cm="1">
        <f t="array" ref="EU48">IF(EU10="","",INDEX(EU11:EU47,MATCH(TRUE,INDEX(EU11:EU47&lt;&gt;"",0),0)))</f>
        <v/>
      </c>
      <c r="EV48" s="70" t="str" cm="1">
        <f t="array" ref="EV48">IF(EV10="","",INDEX(EV11:EV47,MATCH(TRUE,INDEX(EV11:EV47&lt;&gt;"",0),0)))</f>
        <v/>
      </c>
      <c r="EW48" s="70" t="str" cm="1">
        <f t="array" ref="EW48">IF(EW10="","",INDEX(EW11:EW47,MATCH(TRUE,INDEX(EW11:EW47&lt;&gt;"",0),0)))</f>
        <v/>
      </c>
      <c r="EX48" s="70" t="str" cm="1">
        <f t="array" ref="EX48">IF(EX10="","",INDEX(EX11:EX47,MATCH(TRUE,INDEX(EX11:EX47&lt;&gt;"",0),0)))</f>
        <v/>
      </c>
      <c r="EY48" s="70" t="str" cm="1">
        <f t="array" ref="EY48">IF(EY10="","",INDEX(EY11:EY47,MATCH(TRUE,INDEX(EY11:EY47&lt;&gt;"",0),0)))</f>
        <v/>
      </c>
      <c r="EZ48" s="70" t="str" cm="1">
        <f t="array" ref="EZ48">IF(EZ10="","",INDEX(EZ11:EZ47,MATCH(TRUE,INDEX(EZ11:EZ47&lt;&gt;"",0),0)))</f>
        <v/>
      </c>
      <c r="FA48" s="70" t="str" cm="1">
        <f t="array" ref="FA48">IF(FA10="","",INDEX(FA11:FA47,MATCH(TRUE,INDEX(FA11:FA47&lt;&gt;"",0),0)))</f>
        <v/>
      </c>
      <c r="FB48" s="70" t="str" cm="1">
        <f t="array" ref="FB48">IF(FB10="","",INDEX(FB11:FB47,MATCH(TRUE,INDEX(FB11:FB47&lt;&gt;"",0),0)))</f>
        <v/>
      </c>
      <c r="FC48" s="70" t="str" cm="1">
        <f t="array" ref="FC48">IF(FC10="","",INDEX(FC11:FC47,MATCH(TRUE,INDEX(FC11:FC47&lt;&gt;"",0),0)))</f>
        <v/>
      </c>
      <c r="FD48" s="70" t="str" cm="1">
        <f t="array" ref="FD48">IF(FD10="","",INDEX(FD11:FD47,MATCH(TRUE,INDEX(FD11:FD47&lt;&gt;"",0),0)))</f>
        <v/>
      </c>
      <c r="FE48" s="70" t="str" cm="1">
        <f t="array" ref="FE48">IF(FE10="","",INDEX(FE11:FE47,MATCH(TRUE,INDEX(FE11:FE47&lt;&gt;"",0),0)))</f>
        <v/>
      </c>
      <c r="FF48" s="70" t="str" cm="1">
        <f t="array" ref="FF48">IF(FF10="","",INDEX(FF11:FF47,MATCH(TRUE,INDEX(FF11:FF47&lt;&gt;"",0),0)))</f>
        <v/>
      </c>
      <c r="FG48" s="70" t="str" cm="1">
        <f t="array" ref="FG48">IF(FG10="","",INDEX(FG11:FG47,MATCH(TRUE,INDEX(FG11:FG47&lt;&gt;"",0),0)))</f>
        <v/>
      </c>
      <c r="FH48" s="70" t="str" cm="1">
        <f t="array" ref="FH48">IF(FH10="","",INDEX(FH11:FH47,MATCH(TRUE,INDEX(FH11:FH47&lt;&gt;"",0),0)))</f>
        <v/>
      </c>
      <c r="FI48" s="70" t="str" cm="1">
        <f t="array" ref="FI48">IF(FI10="","",INDEX(FI11:FI47,MATCH(TRUE,INDEX(FI11:FI47&lt;&gt;"",0),0)))</f>
        <v/>
      </c>
      <c r="FJ48" s="70" t="str" cm="1">
        <f t="array" ref="FJ48">IF(FJ10="","",INDEX(FJ11:FJ47,MATCH(TRUE,INDEX(FJ11:FJ47&lt;&gt;"",0),0)))</f>
        <v/>
      </c>
      <c r="FK48" s="70" t="str" cm="1">
        <f t="array" ref="FK48">IF(FK10="","",INDEX(FK11:FK47,MATCH(TRUE,INDEX(FK11:FK47&lt;&gt;"",0),0)))</f>
        <v/>
      </c>
      <c r="FL48" s="70" t="str" cm="1">
        <f t="array" ref="FL48">IF(FL10="","",INDEX(FL11:FL47,MATCH(TRUE,INDEX(FL11:FL47&lt;&gt;"",0),0)))</f>
        <v/>
      </c>
      <c r="FM48" s="70" t="str" cm="1">
        <f t="array" ref="FM48">IF(FM10="","",INDEX(FM11:FM47,MATCH(TRUE,INDEX(FM11:FM47&lt;&gt;"",0),0)))</f>
        <v/>
      </c>
      <c r="FN48" s="70" t="str" cm="1">
        <f t="array" ref="FN48">IF(FN10="","",INDEX(FN11:FN47,MATCH(TRUE,INDEX(FN11:FN47&lt;&gt;"",0),0)))</f>
        <v/>
      </c>
      <c r="FO48" s="70" t="str" cm="1">
        <f t="array" ref="FO48">IF(FO10="","",INDEX(FO11:FO47,MATCH(TRUE,INDEX(FO11:FO47&lt;&gt;"",0),0)))</f>
        <v/>
      </c>
      <c r="FP48" s="70" t="str" cm="1">
        <f t="array" ref="FP48">IF(FP10="","",INDEX(FP11:FP47,MATCH(TRUE,INDEX(FP11:FP47&lt;&gt;"",0),0)))</f>
        <v/>
      </c>
      <c r="FQ48" s="70" t="str" cm="1">
        <f t="array" ref="FQ48">IF(FQ10="","",INDEX(FQ11:FQ47,MATCH(TRUE,INDEX(FQ11:FQ47&lt;&gt;"",0),0)))</f>
        <v/>
      </c>
      <c r="FR48" s="70" t="str" cm="1">
        <f t="array" ref="FR48">IF(FR10="","",INDEX(FR11:FR47,MATCH(TRUE,INDEX(FR11:FR47&lt;&gt;"",0),0)))</f>
        <v/>
      </c>
      <c r="FS48" s="70" t="str" cm="1">
        <f t="array" ref="FS48">IF(FS10="","",INDEX(FS11:FS47,MATCH(TRUE,INDEX(FS11:FS47&lt;&gt;"",0),0)))</f>
        <v/>
      </c>
      <c r="FT48" s="70" t="str" cm="1">
        <f t="array" ref="FT48">IF(FT10="","",INDEX(FT11:FT47,MATCH(TRUE,INDEX(FT11:FT47&lt;&gt;"",0),0)))</f>
        <v/>
      </c>
      <c r="FU48" s="70" t="str" cm="1">
        <f t="array" ref="FU48">IF(FU10="","",INDEX(FU11:FU47,MATCH(TRUE,INDEX(FU11:FU47&lt;&gt;"",0),0)))</f>
        <v/>
      </c>
      <c r="FV48" s="70" t="str" cm="1">
        <f t="array" ref="FV48">IF(FV10="","",INDEX(FV11:FV47,MATCH(TRUE,INDEX(FV11:FV47&lt;&gt;"",0),0)))</f>
        <v/>
      </c>
      <c r="FW48" s="70" t="str" cm="1">
        <f t="array" ref="FW48">IF(FW10="","",INDEX(FW11:FW47,MATCH(TRUE,INDEX(FW11:FW47&lt;&gt;"",0),0)))</f>
        <v/>
      </c>
      <c r="FX48" s="70" t="str" cm="1">
        <f t="array" ref="FX48">IF(FX10="","",INDEX(FX11:FX47,MATCH(TRUE,INDEX(FX11:FX47&lt;&gt;"",0),0)))</f>
        <v/>
      </c>
      <c r="FY48" s="70" t="str" cm="1">
        <f t="array" ref="FY48">IF(FY10="","",INDEX(FY11:FY47,MATCH(TRUE,INDEX(FY11:FY47&lt;&gt;"",0),0)))</f>
        <v/>
      </c>
      <c r="FZ48" s="70" t="str" cm="1">
        <f t="array" ref="FZ48">IF(FZ10="","",INDEX(FZ11:FZ47,MATCH(TRUE,INDEX(FZ11:FZ47&lt;&gt;"",0),0)))</f>
        <v/>
      </c>
      <c r="GA48" s="70" t="str" cm="1">
        <f t="array" ref="GA48">IF(GA10="","",INDEX(GA11:GA47,MATCH(TRUE,INDEX(GA11:GA47&lt;&gt;"",0),0)))</f>
        <v/>
      </c>
      <c r="GB48" s="70" t="str" cm="1">
        <f t="array" ref="GB48">IF(GB10="","",INDEX(GB11:GB47,MATCH(TRUE,INDEX(GB11:GB47&lt;&gt;"",0),0)))</f>
        <v/>
      </c>
      <c r="GC48" s="70" t="str" cm="1">
        <f t="array" ref="GC48">IF(GC10="","",INDEX(GC11:GC47,MATCH(TRUE,INDEX(GC11:GC47&lt;&gt;"",0),0)))</f>
        <v/>
      </c>
      <c r="GD48" s="70" t="str" cm="1">
        <f t="array" ref="GD48">IF(GD10="","",INDEX(GD11:GD47,MATCH(TRUE,INDEX(GD11:GD47&lt;&gt;"",0),0)))</f>
        <v/>
      </c>
      <c r="GE48" s="70" t="str" cm="1">
        <f t="array" ref="GE48">IF(GE10="","",INDEX(GE11:GE47,MATCH(TRUE,INDEX(GE11:GE47&lt;&gt;"",0),0)))</f>
        <v/>
      </c>
      <c r="GF48" s="70" t="str" cm="1">
        <f t="array" ref="GF48">IF(GF10="","",INDEX(GF11:GF47,MATCH(TRUE,INDEX(GF11:GF47&lt;&gt;"",0),0)))</f>
        <v/>
      </c>
      <c r="GG48" s="70" t="str" cm="1">
        <f t="array" ref="GG48">IF(GG10="","",INDEX(GG11:GG47,MATCH(TRUE,INDEX(GG11:GG47&lt;&gt;"",0),0)))</f>
        <v/>
      </c>
      <c r="GH48" s="70" t="str" cm="1">
        <f t="array" ref="GH48">IF(GH10="","",INDEX(GH11:GH47,MATCH(TRUE,INDEX(GH11:GH47&lt;&gt;"",0),0)))</f>
        <v/>
      </c>
      <c r="GI48" s="70" t="str" cm="1">
        <f t="array" ref="GI48">IF(GI10="","",INDEX(GI11:GI47,MATCH(TRUE,INDEX(GI11:GI47&lt;&gt;"",0),0)))</f>
        <v/>
      </c>
      <c r="GJ48" s="70" t="str" cm="1">
        <f t="array" ref="GJ48">IF(GJ10="","",INDEX(GJ11:GJ47,MATCH(TRUE,INDEX(GJ11:GJ47&lt;&gt;"",0),0)))</f>
        <v/>
      </c>
      <c r="GK48" s="70" t="str" cm="1">
        <f t="array" ref="GK48">IF(GK10="","",INDEX(GK11:GK47,MATCH(TRUE,INDEX(GK11:GK47&lt;&gt;"",0),0)))</f>
        <v/>
      </c>
      <c r="GL48" s="70" t="str" cm="1">
        <f t="array" ref="GL48">IF(GL10="","",INDEX(GL11:GL47,MATCH(TRUE,INDEX(GL11:GL47&lt;&gt;"",0),0)))</f>
        <v/>
      </c>
      <c r="GM48" s="70" t="str" cm="1">
        <f t="array" ref="GM48">IF(GM10="","",INDEX(GM11:GM47,MATCH(TRUE,INDEX(GM11:GM47&lt;&gt;"",0),0)))</f>
        <v/>
      </c>
      <c r="GN48" s="70" t="str" cm="1">
        <f t="array" ref="GN48">IF(GN10="","",INDEX(GN11:GN47,MATCH(TRUE,INDEX(GN11:GN47&lt;&gt;"",0),0)))</f>
        <v/>
      </c>
      <c r="GO48" s="70" t="str" cm="1">
        <f t="array" ref="GO48">IF(GO10="","",INDEX(GO11:GO47,MATCH(TRUE,INDEX(GO11:GO47&lt;&gt;"",0),0)))</f>
        <v/>
      </c>
      <c r="GP48" s="70" t="str" cm="1">
        <f t="array" ref="GP48">IF(GP10="","",INDEX(GP11:GP47,MATCH(TRUE,INDEX(GP11:GP47&lt;&gt;"",0),0)))</f>
        <v/>
      </c>
      <c r="GQ48" s="70" t="str" cm="1">
        <f t="array" ref="GQ48">IF(GQ10="","",INDEX(GQ11:GQ47,MATCH(TRUE,INDEX(GQ11:GQ47&lt;&gt;"",0),0)))</f>
        <v/>
      </c>
      <c r="GR48" s="70" t="str" cm="1">
        <f t="array" ref="GR48">IF(GR10="","",INDEX(GR11:GR47,MATCH(TRUE,INDEX(GR11:GR47&lt;&gt;"",0),0)))</f>
        <v/>
      </c>
      <c r="GS48" s="70" t="str" cm="1">
        <f t="array" ref="GS48">IF(GS10="","",INDEX(GS11:GS47,MATCH(TRUE,INDEX(GS11:GS47&lt;&gt;"",0),0)))</f>
        <v/>
      </c>
      <c r="GT48" s="70" t="str" cm="1">
        <f t="array" ref="GT48">IF(GT10="","",INDEX(GT11:GT47,MATCH(TRUE,INDEX(GT11:GT47&lt;&gt;"",0),0)))</f>
        <v/>
      </c>
      <c r="GU48" s="70" t="str" cm="1">
        <f t="array" ref="GU48">IF(GU10="","",INDEX(GU11:GU47,MATCH(TRUE,INDEX(GU11:GU47&lt;&gt;"",0),0)))</f>
        <v/>
      </c>
      <c r="GV48" s="70" t="str" cm="1">
        <f t="array" ref="GV48">IF(GV10="","",INDEX(GV11:GV47,MATCH(TRUE,INDEX(GV11:GV47&lt;&gt;"",0),0)))</f>
        <v/>
      </c>
      <c r="GW48" s="70" t="str" cm="1">
        <f t="array" ref="GW48">IF(GW10="","",INDEX(GW11:GW47,MATCH(TRUE,INDEX(GW11:GW47&lt;&gt;"",0),0)))</f>
        <v/>
      </c>
      <c r="GX48" s="70" t="str" cm="1">
        <f t="array" ref="GX48">IF(GX10="","",INDEX(GX11:GX47,MATCH(TRUE,INDEX(GX11:GX47&lt;&gt;"",0),0)))</f>
        <v/>
      </c>
      <c r="GY48" s="70" t="str" cm="1">
        <f t="array" ref="GY48">IF(GY10="","",INDEX(GY11:GY47,MATCH(TRUE,INDEX(GY11:GY47&lt;&gt;"",0),0)))</f>
        <v/>
      </c>
      <c r="GZ48" s="70" t="str" cm="1">
        <f t="array" ref="GZ48">IF(GZ10="","",INDEX(GZ11:GZ47,MATCH(TRUE,INDEX(GZ11:GZ47&lt;&gt;"",0),0)))</f>
        <v/>
      </c>
      <c r="HA48" s="70" t="str" cm="1">
        <f t="array" ref="HA48">IF(HA10="","",INDEX(HA11:HA47,MATCH(TRUE,INDEX(HA11:HA47&lt;&gt;"",0),0)))</f>
        <v/>
      </c>
      <c r="HB48" s="70" t="str" cm="1">
        <f t="array" ref="HB48">IF(HB10="","",INDEX(HB11:HB47,MATCH(TRUE,INDEX(HB11:HB47&lt;&gt;"",0),0)))</f>
        <v/>
      </c>
      <c r="HC48" s="70" t="str" cm="1">
        <f t="array" ref="HC48">IF(HC10="","",INDEX(HC11:HC47,MATCH(TRUE,INDEX(HC11:HC47&lt;&gt;"",0),0)))</f>
        <v/>
      </c>
      <c r="HD48" s="70" t="str" cm="1">
        <f t="array" ref="HD48">IF(HD10="","",INDEX(HD11:HD47,MATCH(TRUE,INDEX(HD11:HD47&lt;&gt;"",0),0)))</f>
        <v/>
      </c>
      <c r="HE48" s="70" t="str" cm="1">
        <f t="array" ref="HE48">IF(HE10="","",INDEX(HE11:HE47,MATCH(TRUE,INDEX(HE11:HE47&lt;&gt;"",0),0)))</f>
        <v/>
      </c>
      <c r="HF48" s="70" t="str" cm="1">
        <f t="array" ref="HF48">IF(HF10="","",INDEX(HF11:HF47,MATCH(TRUE,INDEX(HF11:HF47&lt;&gt;"",0),0)))</f>
        <v/>
      </c>
      <c r="HG48" s="70" t="str" cm="1">
        <f t="array" ref="HG48">IF(HG10="","",INDEX(HG11:HG47,MATCH(TRUE,INDEX(HG11:HG47&lt;&gt;"",0),0)))</f>
        <v/>
      </c>
      <c r="HH48" s="70" t="str" cm="1">
        <f t="array" ref="HH48">IF(HH10="","",INDEX(HH11:HH47,MATCH(TRUE,INDEX(HH11:HH47&lt;&gt;"",0),0)))</f>
        <v/>
      </c>
      <c r="HI48" s="70" t="str" cm="1">
        <f t="array" ref="HI48">IF(HI10="","",INDEX(HI11:HI47,MATCH(TRUE,INDEX(HI11:HI47&lt;&gt;"",0),0)))</f>
        <v/>
      </c>
      <c r="HJ48" s="70" t="str" cm="1">
        <f t="array" ref="HJ48">IF(HJ10="","",INDEX(HJ11:HJ47,MATCH(TRUE,INDEX(HJ11:HJ47&lt;&gt;"",0),0)))</f>
        <v/>
      </c>
      <c r="HK48" s="70" t="str" cm="1">
        <f t="array" ref="HK48">IF(HK10="","",INDEX(HK11:HK47,MATCH(TRUE,INDEX(HK11:HK47&lt;&gt;"",0),0)))</f>
        <v/>
      </c>
      <c r="HL48" s="70" t="str" cm="1">
        <f t="array" ref="HL48">IF(HL10="","",INDEX(HL11:HL47,MATCH(TRUE,INDEX(HL11:HL47&lt;&gt;"",0),0)))</f>
        <v/>
      </c>
      <c r="HM48" s="70" t="str" cm="1">
        <f t="array" ref="HM48">IF(HM10="","",INDEX(HM11:HM47,MATCH(TRUE,INDEX(HM11:HM47&lt;&gt;"",0),0)))</f>
        <v/>
      </c>
      <c r="HN48" s="70" t="str" cm="1">
        <f t="array" ref="HN48">IF(HN10="","",INDEX(HN11:HN47,MATCH(TRUE,INDEX(HN11:HN47&lt;&gt;"",0),0)))</f>
        <v/>
      </c>
      <c r="HO48" s="70" t="str" cm="1">
        <f t="array" ref="HO48">IF(HO10="","",INDEX(HO11:HO47,MATCH(TRUE,INDEX(HO11:HO47&lt;&gt;"",0),0)))</f>
        <v/>
      </c>
      <c r="HP48" s="70" t="str" cm="1">
        <f t="array" ref="HP48">IF(HP10="","",INDEX(HP11:HP47,MATCH(TRUE,INDEX(HP11:HP47&lt;&gt;"",0),0)))</f>
        <v/>
      </c>
      <c r="HQ48" s="70" t="str" cm="1">
        <f t="array" ref="HQ48">IF(HQ10="","",INDEX(HQ11:HQ47,MATCH(TRUE,INDEX(HQ11:HQ47&lt;&gt;"",0),0)))</f>
        <v/>
      </c>
      <c r="HR48" s="70" t="str" cm="1">
        <f t="array" ref="HR48">IF(HR10="","",INDEX(HR11:HR47,MATCH(TRUE,INDEX(HR11:HR47&lt;&gt;"",0),0)))</f>
        <v/>
      </c>
      <c r="HS48" s="70" t="str" cm="1">
        <f t="array" ref="HS48">IF(HS10="","",INDEX(HS11:HS47,MATCH(TRUE,INDEX(HS11:HS47&lt;&gt;"",0),0)))</f>
        <v/>
      </c>
      <c r="HT48" s="70" t="str" cm="1">
        <f t="array" ref="HT48">IF(HT10="","",INDEX(HT11:HT47,MATCH(TRUE,INDEX(HT11:HT47&lt;&gt;"",0),0)))</f>
        <v/>
      </c>
      <c r="HU48" s="70" t="str" cm="1">
        <f t="array" ref="HU48">IF(HU10="","",INDEX(HU11:HU47,MATCH(TRUE,INDEX(HU11:HU47&lt;&gt;"",0),0)))</f>
        <v/>
      </c>
      <c r="HV48" s="70" t="str" cm="1">
        <f t="array" ref="HV48">IF(HV10="","",INDEX(HV11:HV47,MATCH(TRUE,INDEX(HV11:HV47&lt;&gt;"",0),0)))</f>
        <v/>
      </c>
      <c r="HW48" s="70" t="str" cm="1">
        <f t="array" ref="HW48">IF(HW10="","",INDEX(HW11:HW47,MATCH(TRUE,INDEX(HW11:HW47&lt;&gt;"",0),0)))</f>
        <v/>
      </c>
      <c r="HX48" s="70" t="str" cm="1">
        <f t="array" ref="HX48">IF(HX10="","",INDEX(HX11:HX47,MATCH(TRUE,INDEX(HX11:HX47&lt;&gt;"",0),0)))</f>
        <v/>
      </c>
      <c r="HY48" s="70" t="str" cm="1">
        <f t="array" ref="HY48">IF(HY10="","",INDEX(HY11:HY47,MATCH(TRUE,INDEX(HY11:HY47&lt;&gt;"",0),0)))</f>
        <v/>
      </c>
      <c r="HZ48" s="70" t="str" cm="1">
        <f t="array" ref="HZ48">IF(HZ10="","",INDEX(HZ11:HZ47,MATCH(TRUE,INDEX(HZ11:HZ47&lt;&gt;"",0),0)))</f>
        <v/>
      </c>
      <c r="IA48" s="70" t="str" cm="1">
        <f t="array" ref="IA48">IF(IA10="","",INDEX(IA11:IA47,MATCH(TRUE,INDEX(IA11:IA47&lt;&gt;"",0),0)))</f>
        <v/>
      </c>
      <c r="IB48" s="70" t="str" cm="1">
        <f t="array" ref="IB48">IF(IB10="","",INDEX(IB11:IB47,MATCH(TRUE,INDEX(IB11:IB47&lt;&gt;"",0),0)))</f>
        <v/>
      </c>
      <c r="IC48" s="70" t="str" cm="1">
        <f t="array" ref="IC48">IF(IC10="","",INDEX(IC11:IC47,MATCH(TRUE,INDEX(IC11:IC47&lt;&gt;"",0),0)))</f>
        <v/>
      </c>
      <c r="ID48" s="70" t="str" cm="1">
        <f t="array" ref="ID48">IF(ID10="","",INDEX(ID11:ID47,MATCH(TRUE,INDEX(ID11:ID47&lt;&gt;"",0),0)))</f>
        <v/>
      </c>
      <c r="IE48" s="70" t="str" cm="1">
        <f t="array" ref="IE48">IF(IE10="","",INDEX(IE11:IE47,MATCH(TRUE,INDEX(IE11:IE47&lt;&gt;"",0),0)))</f>
        <v/>
      </c>
      <c r="IF48" s="70" t="str" cm="1">
        <f t="array" ref="IF48">IF(IF10="","",INDEX(IF11:IF47,MATCH(TRUE,INDEX(IF11:IF47&lt;&gt;"",0),0)))</f>
        <v/>
      </c>
      <c r="IG48" s="70" t="str" cm="1">
        <f t="array" ref="IG48">IF(IG10="","",INDEX(IG11:IG47,MATCH(TRUE,INDEX(IG11:IG47&lt;&gt;"",0),0)))</f>
        <v/>
      </c>
      <c r="IH48" s="70" t="str" cm="1">
        <f t="array" ref="IH48">IF(IH10="","",INDEX(IH11:IH47,MATCH(TRUE,INDEX(IH11:IH47&lt;&gt;"",0),0)))</f>
        <v/>
      </c>
      <c r="II48" s="70" t="str" cm="1">
        <f t="array" ref="II48">IF(II10="","",INDEX(II11:II47,MATCH(TRUE,INDEX(II11:II47&lt;&gt;"",0),0)))</f>
        <v/>
      </c>
      <c r="IJ48" s="70" t="str" cm="1">
        <f t="array" ref="IJ48">IF(IJ10="","",INDEX(IJ11:IJ47,MATCH(TRUE,INDEX(IJ11:IJ47&lt;&gt;"",0),0)))</f>
        <v/>
      </c>
      <c r="IK48" s="70" t="str" cm="1">
        <f t="array" ref="IK48">IF(IK10="","",INDEX(IK11:IK47,MATCH(TRUE,INDEX(IK11:IK47&lt;&gt;"",0),0)))</f>
        <v/>
      </c>
      <c r="IL48" s="70" t="str" cm="1">
        <f t="array" ref="IL48">IF(IL10="","",INDEX(IL11:IL47,MATCH(TRUE,INDEX(IL11:IL47&lt;&gt;"",0),0)))</f>
        <v/>
      </c>
      <c r="IM48" s="70" t="str" cm="1">
        <f t="array" ref="IM48">IF(IM10="","",INDEX(IM11:IM47,MATCH(TRUE,INDEX(IM11:IM47&lt;&gt;"",0),0)))</f>
        <v/>
      </c>
      <c r="IN48" s="70" t="str" cm="1">
        <f t="array" ref="IN48">IF(IN10="","",INDEX(IN11:IN47,MATCH(TRUE,INDEX(IN11:IN47&lt;&gt;"",0),0)))</f>
        <v/>
      </c>
      <c r="IO48" s="70" t="str" cm="1">
        <f t="array" ref="IO48">IF(IO10="","",INDEX(IO11:IO47,MATCH(TRUE,INDEX(IO11:IO47&lt;&gt;"",0),0)))</f>
        <v/>
      </c>
      <c r="IP48" s="70" t="str" cm="1">
        <f t="array" ref="IP48">IF(IP10="","",INDEX(IP11:IP47,MATCH(TRUE,INDEX(IP11:IP47&lt;&gt;"",0),0)))</f>
        <v/>
      </c>
      <c r="IQ48" s="70" t="str" cm="1">
        <f t="array" ref="IQ48">IF(IQ10="","",INDEX(IQ11:IQ47,MATCH(TRUE,INDEX(IQ11:IQ47&lt;&gt;"",0),0)))</f>
        <v/>
      </c>
      <c r="IR48" s="70" t="str" cm="1">
        <f t="array" ref="IR48">IF(IR10="","",INDEX(IR11:IR47,MATCH(TRUE,INDEX(IR11:IR47&lt;&gt;"",0),0)))</f>
        <v/>
      </c>
      <c r="IS48" s="70" t="str" cm="1">
        <f t="array" ref="IS48">IF(IS10="","",INDEX(IS11:IS47,MATCH(TRUE,INDEX(IS11:IS47&lt;&gt;"",0),0)))</f>
        <v/>
      </c>
      <c r="IT48" s="70" t="str" cm="1">
        <f t="array" ref="IT48">IF(IT10="","",INDEX(IT11:IT47,MATCH(TRUE,INDEX(IT11:IT47&lt;&gt;"",0),0)))</f>
        <v/>
      </c>
      <c r="IU48" s="70" t="str" cm="1">
        <f t="array" ref="IU48">IF(IU10="","",INDEX(IU11:IU47,MATCH(TRUE,INDEX(IU11:IU47&lt;&gt;"",0),0)))</f>
        <v/>
      </c>
      <c r="IV48" s="70" t="str" cm="1">
        <f t="array" ref="IV48">IF(IV10="","",INDEX(IV11:IV47,MATCH(TRUE,INDEX(IV11:IV47&lt;&gt;"",0),0)))</f>
        <v/>
      </c>
      <c r="IW48" s="70" t="str" cm="1">
        <f t="array" ref="IW48">IF(IW10="","",INDEX(IW11:IW47,MATCH(TRUE,INDEX(IW11:IW47&lt;&gt;"",0),0)))</f>
        <v/>
      </c>
      <c r="IX48" s="70" t="str" cm="1">
        <f t="array" ref="IX48">IF(IX10="","",INDEX(IX11:IX47,MATCH(TRUE,INDEX(IX11:IX47&lt;&gt;"",0),0)))</f>
        <v/>
      </c>
      <c r="IY48" s="70" t="str" cm="1">
        <f t="array" ref="IY48">IF(IY10="","",INDEX(IY11:IY47,MATCH(TRUE,INDEX(IY11:IY47&lt;&gt;"",0),0)))</f>
        <v/>
      </c>
      <c r="IZ48" s="70" t="str" cm="1">
        <f t="array" ref="IZ48">IF(IZ10="","",INDEX(IZ11:IZ47,MATCH(TRUE,INDEX(IZ11:IZ47&lt;&gt;"",0),0)))</f>
        <v/>
      </c>
      <c r="JA48" s="70" t="str" cm="1">
        <f t="array" ref="JA48">IF(JA10="","",INDEX(JA11:JA47,MATCH(TRUE,INDEX(JA11:JA47&lt;&gt;"",0),0)))</f>
        <v/>
      </c>
      <c r="JB48" s="70" t="str" cm="1">
        <f t="array" ref="JB48">IF(JB10="","",INDEX(JB11:JB47,MATCH(TRUE,INDEX(JB11:JB47&lt;&gt;"",0),0)))</f>
        <v/>
      </c>
      <c r="JC48" s="70" t="str" cm="1">
        <f t="array" ref="JC48">IF(JC10="","",INDEX(JC11:JC47,MATCH(TRUE,INDEX(JC11:JC47&lt;&gt;"",0),0)))</f>
        <v/>
      </c>
      <c r="JD48" s="70" t="str" cm="1">
        <f t="array" ref="JD48">IF(JD10="","",INDEX(JD11:JD47,MATCH(TRUE,INDEX(JD11:JD47&lt;&gt;"",0),0)))</f>
        <v/>
      </c>
      <c r="JE48" s="70" t="str" cm="1">
        <f t="array" ref="JE48">IF(JE10="","",INDEX(JE11:JE47,MATCH(TRUE,INDEX(JE11:JE47&lt;&gt;"",0),0)))</f>
        <v/>
      </c>
      <c r="JF48" s="70" t="str" cm="1">
        <f t="array" ref="JF48">IF(JF10="","",INDEX(JF11:JF47,MATCH(TRUE,INDEX(JF11:JF47&lt;&gt;"",0),0)))</f>
        <v/>
      </c>
      <c r="JG48" s="70" t="str" cm="1">
        <f t="array" ref="JG48">IF(JG10="","",INDEX(JG11:JG47,MATCH(TRUE,INDEX(JG11:JG47&lt;&gt;"",0),0)))</f>
        <v/>
      </c>
      <c r="JH48" s="70" t="str" cm="1">
        <f t="array" ref="JH48">IF(JH10="","",INDEX(JH11:JH47,MATCH(TRUE,INDEX(JH11:JH47&lt;&gt;"",0),0)))</f>
        <v/>
      </c>
      <c r="JI48" s="70" t="str" cm="1">
        <f t="array" ref="JI48">IF(JI10="","",INDEX(JI11:JI47,MATCH(TRUE,INDEX(JI11:JI47&lt;&gt;"",0),0)))</f>
        <v/>
      </c>
      <c r="JJ48" s="70" t="str" cm="1">
        <f t="array" ref="JJ48">IF(JJ10="","",INDEX(JJ11:JJ47,MATCH(TRUE,INDEX(JJ11:JJ47&lt;&gt;"",0),0)))</f>
        <v/>
      </c>
      <c r="JK48" s="70" t="str" cm="1">
        <f t="array" ref="JK48">IF(JK10="","",INDEX(JK11:JK47,MATCH(TRUE,INDEX(JK11:JK47&lt;&gt;"",0),0)))</f>
        <v/>
      </c>
      <c r="JL48" s="70" t="str" cm="1">
        <f t="array" ref="JL48">IF(JL10="","",INDEX(JL11:JL47,MATCH(TRUE,INDEX(JL11:JL47&lt;&gt;"",0),0)))</f>
        <v/>
      </c>
      <c r="JM48" s="70" t="str" cm="1">
        <f t="array" ref="JM48">IF(JM10="","",INDEX(JM11:JM47,MATCH(TRUE,INDEX(JM11:JM47&lt;&gt;"",0),0)))</f>
        <v/>
      </c>
      <c r="JN48" s="70" t="str" cm="1">
        <f t="array" ref="JN48">IF(JN10="","",INDEX(JN11:JN47,MATCH(TRUE,INDEX(JN11:JN47&lt;&gt;"",0),0)))</f>
        <v/>
      </c>
      <c r="JO48" s="70" t="str" cm="1">
        <f t="array" ref="JO48">IF(JO10="","",INDEX(JO11:JO47,MATCH(TRUE,INDEX(JO11:JO47&lt;&gt;"",0),0)))</f>
        <v/>
      </c>
      <c r="JP48" s="70" t="str" cm="1">
        <f t="array" ref="JP48">IF(JP10="","",INDEX(JP11:JP47,MATCH(TRUE,INDEX(JP11:JP47&lt;&gt;"",0),0)))</f>
        <v/>
      </c>
      <c r="JQ48" s="70" t="str" cm="1">
        <f t="array" ref="JQ48">IF(JQ10="","",INDEX(JQ11:JQ47,MATCH(TRUE,INDEX(JQ11:JQ47&lt;&gt;"",0),0)))</f>
        <v/>
      </c>
      <c r="JR48" s="70" t="str" cm="1">
        <f t="array" ref="JR48">IF(JR10="","",INDEX(JR11:JR47,MATCH(TRUE,INDEX(JR11:JR47&lt;&gt;"",0),0)))</f>
        <v/>
      </c>
      <c r="JS48" s="70" t="str" cm="1">
        <f t="array" ref="JS48">IF(JS10="","",INDEX(JS11:JS47,MATCH(TRUE,INDEX(JS11:JS47&lt;&gt;"",0),0)))</f>
        <v/>
      </c>
      <c r="JT48" s="70" t="str" cm="1">
        <f t="array" ref="JT48">IF(JT10="","",INDEX(JT11:JT47,MATCH(TRUE,INDEX(JT11:JT47&lt;&gt;"",0),0)))</f>
        <v/>
      </c>
      <c r="JU48" s="70" t="str" cm="1">
        <f t="array" ref="JU48">IF(JU10="","",INDEX(JU11:JU47,MATCH(TRUE,INDEX(JU11:JU47&lt;&gt;"",0),0)))</f>
        <v/>
      </c>
      <c r="JV48" s="70" t="str" cm="1">
        <f t="array" ref="JV48">IF(JV10="","",INDEX(JV11:JV47,MATCH(TRUE,INDEX(JV11:JV47&lt;&gt;"",0),0)))</f>
        <v/>
      </c>
      <c r="JW48" s="70" t="str" cm="1">
        <f t="array" ref="JW48">IF(JW10="","",INDEX(JW11:JW47,MATCH(TRUE,INDEX(JW11:JW47&lt;&gt;"",0),0)))</f>
        <v/>
      </c>
      <c r="JX48" s="70" t="str" cm="1">
        <f t="array" ref="JX48">IF(JX10="","",INDEX(JX11:JX47,MATCH(TRUE,INDEX(JX11:JX47&lt;&gt;"",0),0)))</f>
        <v/>
      </c>
      <c r="JY48" s="70" t="str" cm="1">
        <f t="array" ref="JY48">IF(JY10="","",INDEX(JY11:JY47,MATCH(TRUE,INDEX(JY11:JY47&lt;&gt;"",0),0)))</f>
        <v/>
      </c>
      <c r="JZ48" s="70" t="str" cm="1">
        <f t="array" ref="JZ48">IF(JZ10="","",INDEX(JZ11:JZ47,MATCH(TRUE,INDEX(JZ11:JZ47&lt;&gt;"",0),0)))</f>
        <v/>
      </c>
      <c r="KA48" s="70" t="str" cm="1">
        <f t="array" ref="KA48">IF(KA10="","",INDEX(KA11:KA47,MATCH(TRUE,INDEX(KA11:KA47&lt;&gt;"",0),0)))</f>
        <v/>
      </c>
      <c r="KB48" s="70" t="str" cm="1">
        <f t="array" ref="KB48">IF(KB10="","",INDEX(KB11:KB47,MATCH(TRUE,INDEX(KB11:KB47&lt;&gt;"",0),0)))</f>
        <v/>
      </c>
      <c r="KC48" s="70" t="str" cm="1">
        <f t="array" ref="KC48">IF(KC10="","",INDEX(KC11:KC47,MATCH(TRUE,INDEX(KC11:KC47&lt;&gt;"",0),0)))</f>
        <v/>
      </c>
      <c r="KD48" s="70" t="str" cm="1">
        <f t="array" ref="KD48">IF(KD10="","",INDEX(KD11:KD47,MATCH(TRUE,INDEX(KD11:KD47&lt;&gt;"",0),0)))</f>
        <v/>
      </c>
      <c r="KE48" s="70" t="str" cm="1">
        <f t="array" ref="KE48">IF(KE10="","",INDEX(KE11:KE47,MATCH(TRUE,INDEX(KE11:KE47&lt;&gt;"",0),0)))</f>
        <v/>
      </c>
      <c r="KF48" s="70" t="str" cm="1">
        <f t="array" ref="KF48">IF(KF10="","",INDEX(KF11:KF47,MATCH(TRUE,INDEX(KF11:KF47&lt;&gt;"",0),0)))</f>
        <v/>
      </c>
      <c r="KG48" s="70" t="str" cm="1">
        <f t="array" ref="KG48">IF(KG10="","",INDEX(KG11:KG47,MATCH(TRUE,INDEX(KG11:KG47&lt;&gt;"",0),0)))</f>
        <v/>
      </c>
      <c r="KH48" s="70" t="str" cm="1">
        <f t="array" ref="KH48">IF(KH10="","",INDEX(KH11:KH47,MATCH(TRUE,INDEX(KH11:KH47&lt;&gt;"",0),0)))</f>
        <v/>
      </c>
      <c r="KI48" s="70" t="str" cm="1">
        <f t="array" ref="KI48">IF(KI10="","",INDEX(KI11:KI47,MATCH(TRUE,INDEX(KI11:KI47&lt;&gt;"",0),0)))</f>
        <v/>
      </c>
      <c r="KJ48" s="70" t="str" cm="1">
        <f t="array" ref="KJ48">IF(KJ10="","",INDEX(KJ11:KJ47,MATCH(TRUE,INDEX(KJ11:KJ47&lt;&gt;"",0),0)))</f>
        <v/>
      </c>
      <c r="KK48" s="70" t="str" cm="1">
        <f t="array" ref="KK48">IF(KK10="","",INDEX(KK11:KK47,MATCH(TRUE,INDEX(KK11:KK47&lt;&gt;"",0),0)))</f>
        <v/>
      </c>
      <c r="KL48" s="70" t="str" cm="1">
        <f t="array" ref="KL48">IF(KL10="","",INDEX(KL11:KL47,MATCH(TRUE,INDEX(KL11:KL47&lt;&gt;"",0),0)))</f>
        <v/>
      </c>
      <c r="KM48" s="70" t="str" cm="1">
        <f t="array" ref="KM48">IF(KM10="","",INDEX(KM11:KM47,MATCH(TRUE,INDEX(KM11:KM47&lt;&gt;"",0),0)))</f>
        <v/>
      </c>
      <c r="KN48" s="70" t="str" cm="1">
        <f t="array" ref="KN48">IF(KN10="","",INDEX(KN11:KN47,MATCH(TRUE,INDEX(KN11:KN47&lt;&gt;"",0),0)))</f>
        <v/>
      </c>
      <c r="KO48" s="70" t="str" cm="1">
        <f t="array" ref="KO48">IF(KO10="","",INDEX(KO11:KO47,MATCH(TRUE,INDEX(KO11:KO47&lt;&gt;"",0),0)))</f>
        <v/>
      </c>
      <c r="KP48" s="70" t="str" cm="1">
        <f t="array" ref="KP48">IF(KP10="","",INDEX(KP11:KP47,MATCH(TRUE,INDEX(KP11:KP47&lt;&gt;"",0),0)))</f>
        <v/>
      </c>
      <c r="KQ48" s="70" t="str" cm="1">
        <f t="array" ref="KQ48">IF(KQ10="","",INDEX(KQ11:KQ47,MATCH(TRUE,INDEX(KQ11:KQ47&lt;&gt;"",0),0)))</f>
        <v/>
      </c>
      <c r="KR48" s="70" t="str" cm="1">
        <f t="array" ref="KR48">IF(KR10="","",INDEX(KR11:KR47,MATCH(TRUE,INDEX(KR11:KR47&lt;&gt;"",0),0)))</f>
        <v/>
      </c>
      <c r="KS48" s="70" t="str" cm="1">
        <f t="array" ref="KS48">IF(KS10="","",INDEX(KS11:KS47,MATCH(TRUE,INDEX(KS11:KS47&lt;&gt;"",0),0)))</f>
        <v/>
      </c>
      <c r="KT48" s="70" t="str" cm="1">
        <f t="array" ref="KT48">IF(KT10="","",INDEX(KT11:KT47,MATCH(TRUE,INDEX(KT11:KT47&lt;&gt;"",0),0)))</f>
        <v/>
      </c>
      <c r="KU48" s="70" t="str" cm="1">
        <f t="array" ref="KU48">IF(KU10="","",INDEX(KU11:KU47,MATCH(TRUE,INDEX(KU11:KU47&lt;&gt;"",0),0)))</f>
        <v/>
      </c>
      <c r="KV48" s="70" t="str" cm="1">
        <f t="array" ref="KV48">IF(KV10="","",INDEX(KV11:KV47,MATCH(TRUE,INDEX(KV11:KV47&lt;&gt;"",0),0)))</f>
        <v/>
      </c>
      <c r="KW48" s="70" t="str" cm="1">
        <f t="array" ref="KW48">IF(KW10="","",INDEX(KW11:KW47,MATCH(TRUE,INDEX(KW11:KW47&lt;&gt;"",0),0)))</f>
        <v/>
      </c>
      <c r="KX48" s="70" t="str" cm="1">
        <f t="array" ref="KX48">IF(KX10="","",INDEX(KX11:KX47,MATCH(TRUE,INDEX(KX11:KX47&lt;&gt;"",0),0)))</f>
        <v/>
      </c>
    </row>
    <row r="50" spans="4:310" x14ac:dyDescent="0.55000000000000004">
      <c r="G50" s="101" t="s">
        <v>61</v>
      </c>
      <c r="H50" s="102"/>
      <c r="I50" s="102"/>
      <c r="J50" s="68"/>
      <c r="K50" s="51">
        <v>1</v>
      </c>
      <c r="L50" s="51">
        <f>(K50+1)</f>
        <v>2</v>
      </c>
      <c r="M50" s="51">
        <f t="shared" ref="M50:BX50" si="413">(L50+1)</f>
        <v>3</v>
      </c>
      <c r="N50" s="51">
        <f t="shared" si="413"/>
        <v>4</v>
      </c>
      <c r="O50" s="51">
        <f t="shared" si="413"/>
        <v>5</v>
      </c>
      <c r="P50" s="51">
        <f t="shared" si="413"/>
        <v>6</v>
      </c>
      <c r="Q50" s="51">
        <f t="shared" si="413"/>
        <v>7</v>
      </c>
      <c r="R50" s="51">
        <f t="shared" si="413"/>
        <v>8</v>
      </c>
      <c r="S50" s="51">
        <f t="shared" si="413"/>
        <v>9</v>
      </c>
      <c r="T50" s="51">
        <f t="shared" si="413"/>
        <v>10</v>
      </c>
      <c r="U50" s="51">
        <f t="shared" si="413"/>
        <v>11</v>
      </c>
      <c r="V50" s="51">
        <f t="shared" si="413"/>
        <v>12</v>
      </c>
      <c r="W50" s="51">
        <f t="shared" si="413"/>
        <v>13</v>
      </c>
      <c r="X50" s="51">
        <f t="shared" si="413"/>
        <v>14</v>
      </c>
      <c r="Y50" s="51">
        <f t="shared" si="413"/>
        <v>15</v>
      </c>
      <c r="Z50" s="51">
        <f t="shared" si="413"/>
        <v>16</v>
      </c>
      <c r="AA50" s="51">
        <f t="shared" si="413"/>
        <v>17</v>
      </c>
      <c r="AB50" s="51">
        <f t="shared" si="413"/>
        <v>18</v>
      </c>
      <c r="AC50" s="51">
        <f t="shared" si="413"/>
        <v>19</v>
      </c>
      <c r="AD50" s="51">
        <f t="shared" si="413"/>
        <v>20</v>
      </c>
      <c r="AE50" s="51">
        <f t="shared" si="413"/>
        <v>21</v>
      </c>
      <c r="AF50" s="51">
        <f t="shared" si="413"/>
        <v>22</v>
      </c>
      <c r="AG50" s="51">
        <f t="shared" si="413"/>
        <v>23</v>
      </c>
      <c r="AH50" s="51">
        <f t="shared" si="413"/>
        <v>24</v>
      </c>
      <c r="AI50" s="51">
        <f t="shared" si="413"/>
        <v>25</v>
      </c>
      <c r="AJ50" s="51">
        <f t="shared" si="413"/>
        <v>26</v>
      </c>
      <c r="AK50" s="51">
        <f t="shared" si="413"/>
        <v>27</v>
      </c>
      <c r="AL50" s="51">
        <f t="shared" si="413"/>
        <v>28</v>
      </c>
      <c r="AM50" s="51">
        <f t="shared" si="413"/>
        <v>29</v>
      </c>
      <c r="AN50" s="51">
        <f t="shared" si="413"/>
        <v>30</v>
      </c>
      <c r="AO50" s="51">
        <f t="shared" si="413"/>
        <v>31</v>
      </c>
      <c r="AP50" s="51">
        <f t="shared" si="413"/>
        <v>32</v>
      </c>
      <c r="AQ50" s="51">
        <f t="shared" si="413"/>
        <v>33</v>
      </c>
      <c r="AR50" s="51">
        <f t="shared" si="413"/>
        <v>34</v>
      </c>
      <c r="AS50" s="51">
        <f t="shared" si="413"/>
        <v>35</v>
      </c>
      <c r="AT50" s="51">
        <f t="shared" si="413"/>
        <v>36</v>
      </c>
      <c r="AU50" s="51">
        <f t="shared" si="413"/>
        <v>37</v>
      </c>
      <c r="AV50" s="51">
        <f t="shared" si="413"/>
        <v>38</v>
      </c>
      <c r="AW50" s="51">
        <f t="shared" si="413"/>
        <v>39</v>
      </c>
      <c r="AX50" s="51">
        <f t="shared" si="413"/>
        <v>40</v>
      </c>
      <c r="AY50" s="51">
        <f t="shared" si="413"/>
        <v>41</v>
      </c>
      <c r="AZ50" s="51">
        <f t="shared" si="413"/>
        <v>42</v>
      </c>
      <c r="BA50" s="51">
        <f t="shared" si="413"/>
        <v>43</v>
      </c>
      <c r="BB50" s="51">
        <f t="shared" si="413"/>
        <v>44</v>
      </c>
      <c r="BC50" s="51">
        <f t="shared" si="413"/>
        <v>45</v>
      </c>
      <c r="BD50" s="51">
        <f t="shared" si="413"/>
        <v>46</v>
      </c>
      <c r="BE50" s="51">
        <f t="shared" si="413"/>
        <v>47</v>
      </c>
      <c r="BF50" s="51">
        <f t="shared" si="413"/>
        <v>48</v>
      </c>
      <c r="BG50" s="51">
        <f t="shared" si="413"/>
        <v>49</v>
      </c>
      <c r="BH50" s="51">
        <f t="shared" si="413"/>
        <v>50</v>
      </c>
      <c r="BI50" s="51">
        <f t="shared" si="413"/>
        <v>51</v>
      </c>
      <c r="BJ50" s="51">
        <f t="shared" si="413"/>
        <v>52</v>
      </c>
      <c r="BK50" s="51">
        <f t="shared" si="413"/>
        <v>53</v>
      </c>
      <c r="BL50" s="51">
        <f t="shared" si="413"/>
        <v>54</v>
      </c>
      <c r="BM50" s="51">
        <f t="shared" si="413"/>
        <v>55</v>
      </c>
      <c r="BN50" s="51">
        <f t="shared" si="413"/>
        <v>56</v>
      </c>
      <c r="BO50" s="51">
        <f t="shared" si="413"/>
        <v>57</v>
      </c>
      <c r="BP50" s="51">
        <f t="shared" si="413"/>
        <v>58</v>
      </c>
      <c r="BQ50" s="51">
        <f t="shared" si="413"/>
        <v>59</v>
      </c>
      <c r="BR50" s="51">
        <f t="shared" si="413"/>
        <v>60</v>
      </c>
      <c r="BS50" s="51">
        <f t="shared" si="413"/>
        <v>61</v>
      </c>
      <c r="BT50" s="51">
        <f t="shared" si="413"/>
        <v>62</v>
      </c>
      <c r="BU50" s="51">
        <f t="shared" si="413"/>
        <v>63</v>
      </c>
      <c r="BV50" s="51">
        <f t="shared" si="413"/>
        <v>64</v>
      </c>
      <c r="BW50" s="51">
        <f t="shared" si="413"/>
        <v>65</v>
      </c>
      <c r="BX50" s="51">
        <f t="shared" si="413"/>
        <v>66</v>
      </c>
      <c r="BY50" s="51">
        <f t="shared" ref="BY50:EJ50" si="414">(BX50+1)</f>
        <v>67</v>
      </c>
      <c r="BZ50" s="51">
        <f t="shared" si="414"/>
        <v>68</v>
      </c>
      <c r="CA50" s="51">
        <f t="shared" si="414"/>
        <v>69</v>
      </c>
      <c r="CB50" s="51">
        <f t="shared" si="414"/>
        <v>70</v>
      </c>
      <c r="CC50" s="51">
        <f t="shared" si="414"/>
        <v>71</v>
      </c>
      <c r="CD50" s="51">
        <f t="shared" si="414"/>
        <v>72</v>
      </c>
      <c r="CE50" s="51">
        <f t="shared" si="414"/>
        <v>73</v>
      </c>
      <c r="CF50" s="51">
        <f t="shared" si="414"/>
        <v>74</v>
      </c>
      <c r="CG50" s="51">
        <f t="shared" si="414"/>
        <v>75</v>
      </c>
      <c r="CH50" s="51">
        <f t="shared" si="414"/>
        <v>76</v>
      </c>
      <c r="CI50" s="51">
        <f t="shared" si="414"/>
        <v>77</v>
      </c>
      <c r="CJ50" s="51">
        <f t="shared" si="414"/>
        <v>78</v>
      </c>
      <c r="CK50" s="51">
        <f t="shared" si="414"/>
        <v>79</v>
      </c>
      <c r="CL50" s="51">
        <f t="shared" si="414"/>
        <v>80</v>
      </c>
      <c r="CM50" s="51">
        <f t="shared" si="414"/>
        <v>81</v>
      </c>
      <c r="CN50" s="51">
        <f t="shared" si="414"/>
        <v>82</v>
      </c>
      <c r="CO50" s="51">
        <f t="shared" si="414"/>
        <v>83</v>
      </c>
      <c r="CP50" s="51">
        <f t="shared" si="414"/>
        <v>84</v>
      </c>
      <c r="CQ50" s="51">
        <f t="shared" si="414"/>
        <v>85</v>
      </c>
      <c r="CR50" s="51">
        <f t="shared" si="414"/>
        <v>86</v>
      </c>
      <c r="CS50" s="51">
        <f t="shared" si="414"/>
        <v>87</v>
      </c>
      <c r="CT50" s="51">
        <f t="shared" si="414"/>
        <v>88</v>
      </c>
      <c r="CU50" s="51">
        <f t="shared" si="414"/>
        <v>89</v>
      </c>
      <c r="CV50" s="51">
        <f t="shared" si="414"/>
        <v>90</v>
      </c>
      <c r="CW50" s="51">
        <f t="shared" si="414"/>
        <v>91</v>
      </c>
      <c r="CX50" s="51">
        <f t="shared" si="414"/>
        <v>92</v>
      </c>
      <c r="CY50" s="51">
        <f t="shared" si="414"/>
        <v>93</v>
      </c>
      <c r="CZ50" s="51">
        <f t="shared" si="414"/>
        <v>94</v>
      </c>
      <c r="DA50" s="51">
        <f t="shared" si="414"/>
        <v>95</v>
      </c>
      <c r="DB50" s="51">
        <f t="shared" si="414"/>
        <v>96</v>
      </c>
      <c r="DC50" s="51">
        <f t="shared" si="414"/>
        <v>97</v>
      </c>
      <c r="DD50" s="51">
        <f t="shared" si="414"/>
        <v>98</v>
      </c>
      <c r="DE50" s="51">
        <f t="shared" si="414"/>
        <v>99</v>
      </c>
      <c r="DF50" s="51">
        <f t="shared" si="414"/>
        <v>100</v>
      </c>
      <c r="DG50" s="51">
        <f t="shared" si="414"/>
        <v>101</v>
      </c>
      <c r="DH50" s="51">
        <f t="shared" si="414"/>
        <v>102</v>
      </c>
      <c r="DI50" s="51">
        <f t="shared" si="414"/>
        <v>103</v>
      </c>
      <c r="DJ50" s="51">
        <f t="shared" si="414"/>
        <v>104</v>
      </c>
      <c r="DK50" s="51">
        <f t="shared" si="414"/>
        <v>105</v>
      </c>
      <c r="DL50" s="51">
        <f t="shared" si="414"/>
        <v>106</v>
      </c>
      <c r="DM50" s="51">
        <f t="shared" si="414"/>
        <v>107</v>
      </c>
      <c r="DN50" s="51">
        <f t="shared" si="414"/>
        <v>108</v>
      </c>
      <c r="DO50" s="51">
        <f t="shared" si="414"/>
        <v>109</v>
      </c>
      <c r="DP50" s="51">
        <f t="shared" si="414"/>
        <v>110</v>
      </c>
      <c r="DQ50" s="51">
        <f t="shared" si="414"/>
        <v>111</v>
      </c>
      <c r="DR50" s="51">
        <f t="shared" si="414"/>
        <v>112</v>
      </c>
      <c r="DS50" s="51">
        <f t="shared" si="414"/>
        <v>113</v>
      </c>
      <c r="DT50" s="51">
        <f t="shared" si="414"/>
        <v>114</v>
      </c>
      <c r="DU50" s="51">
        <f t="shared" si="414"/>
        <v>115</v>
      </c>
      <c r="DV50" s="51">
        <f t="shared" si="414"/>
        <v>116</v>
      </c>
      <c r="DW50" s="51">
        <f t="shared" si="414"/>
        <v>117</v>
      </c>
      <c r="DX50" s="51">
        <f t="shared" si="414"/>
        <v>118</v>
      </c>
      <c r="DY50" s="51">
        <f t="shared" si="414"/>
        <v>119</v>
      </c>
      <c r="DZ50" s="51">
        <f t="shared" si="414"/>
        <v>120</v>
      </c>
      <c r="EA50" s="51">
        <f t="shared" si="414"/>
        <v>121</v>
      </c>
      <c r="EB50" s="51">
        <f t="shared" si="414"/>
        <v>122</v>
      </c>
      <c r="EC50" s="51">
        <f t="shared" si="414"/>
        <v>123</v>
      </c>
      <c r="ED50" s="51">
        <f t="shared" si="414"/>
        <v>124</v>
      </c>
      <c r="EE50" s="51">
        <f t="shared" si="414"/>
        <v>125</v>
      </c>
      <c r="EF50" s="51">
        <f t="shared" si="414"/>
        <v>126</v>
      </c>
      <c r="EG50" s="51">
        <f t="shared" si="414"/>
        <v>127</v>
      </c>
      <c r="EH50" s="51">
        <f t="shared" si="414"/>
        <v>128</v>
      </c>
      <c r="EI50" s="51">
        <f t="shared" si="414"/>
        <v>129</v>
      </c>
      <c r="EJ50" s="51">
        <f t="shared" si="414"/>
        <v>130</v>
      </c>
      <c r="EK50" s="51">
        <f t="shared" ref="EK50:GV50" si="415">(EJ50+1)</f>
        <v>131</v>
      </c>
      <c r="EL50" s="51">
        <f t="shared" si="415"/>
        <v>132</v>
      </c>
      <c r="EM50" s="51">
        <f t="shared" si="415"/>
        <v>133</v>
      </c>
      <c r="EN50" s="51">
        <f t="shared" si="415"/>
        <v>134</v>
      </c>
      <c r="EO50" s="51">
        <f t="shared" si="415"/>
        <v>135</v>
      </c>
      <c r="EP50" s="51">
        <f t="shared" si="415"/>
        <v>136</v>
      </c>
      <c r="EQ50" s="51">
        <f t="shared" si="415"/>
        <v>137</v>
      </c>
      <c r="ER50" s="51">
        <f t="shared" si="415"/>
        <v>138</v>
      </c>
      <c r="ES50" s="51">
        <f t="shared" si="415"/>
        <v>139</v>
      </c>
      <c r="ET50" s="51">
        <f t="shared" si="415"/>
        <v>140</v>
      </c>
      <c r="EU50" s="51">
        <f t="shared" si="415"/>
        <v>141</v>
      </c>
      <c r="EV50" s="51">
        <f t="shared" si="415"/>
        <v>142</v>
      </c>
      <c r="EW50" s="51">
        <f t="shared" si="415"/>
        <v>143</v>
      </c>
      <c r="EX50" s="51">
        <f t="shared" si="415"/>
        <v>144</v>
      </c>
      <c r="EY50" s="51">
        <f t="shared" si="415"/>
        <v>145</v>
      </c>
      <c r="EZ50" s="51">
        <f t="shared" si="415"/>
        <v>146</v>
      </c>
      <c r="FA50" s="51">
        <f t="shared" si="415"/>
        <v>147</v>
      </c>
      <c r="FB50" s="51">
        <f t="shared" si="415"/>
        <v>148</v>
      </c>
      <c r="FC50" s="51">
        <f t="shared" si="415"/>
        <v>149</v>
      </c>
      <c r="FD50" s="51">
        <f t="shared" si="415"/>
        <v>150</v>
      </c>
      <c r="FE50" s="51">
        <f t="shared" si="415"/>
        <v>151</v>
      </c>
      <c r="FF50" s="51">
        <f t="shared" si="415"/>
        <v>152</v>
      </c>
      <c r="FG50" s="51">
        <f t="shared" si="415"/>
        <v>153</v>
      </c>
      <c r="FH50" s="51">
        <f t="shared" si="415"/>
        <v>154</v>
      </c>
      <c r="FI50" s="51">
        <f t="shared" si="415"/>
        <v>155</v>
      </c>
      <c r="FJ50" s="51">
        <f t="shared" si="415"/>
        <v>156</v>
      </c>
      <c r="FK50" s="51">
        <f t="shared" si="415"/>
        <v>157</v>
      </c>
      <c r="FL50" s="51">
        <f t="shared" si="415"/>
        <v>158</v>
      </c>
      <c r="FM50" s="51">
        <f t="shared" si="415"/>
        <v>159</v>
      </c>
      <c r="FN50" s="51">
        <f t="shared" si="415"/>
        <v>160</v>
      </c>
      <c r="FO50" s="51">
        <f t="shared" si="415"/>
        <v>161</v>
      </c>
      <c r="FP50" s="51">
        <f t="shared" si="415"/>
        <v>162</v>
      </c>
      <c r="FQ50" s="51">
        <f t="shared" si="415"/>
        <v>163</v>
      </c>
      <c r="FR50" s="51">
        <f t="shared" si="415"/>
        <v>164</v>
      </c>
      <c r="FS50" s="51">
        <f t="shared" si="415"/>
        <v>165</v>
      </c>
      <c r="FT50" s="51">
        <f t="shared" si="415"/>
        <v>166</v>
      </c>
      <c r="FU50" s="51">
        <f t="shared" si="415"/>
        <v>167</v>
      </c>
      <c r="FV50" s="51">
        <f t="shared" si="415"/>
        <v>168</v>
      </c>
      <c r="FW50" s="51">
        <f t="shared" si="415"/>
        <v>169</v>
      </c>
      <c r="FX50" s="51">
        <f t="shared" si="415"/>
        <v>170</v>
      </c>
      <c r="FY50" s="51">
        <f t="shared" si="415"/>
        <v>171</v>
      </c>
      <c r="FZ50" s="51">
        <f t="shared" si="415"/>
        <v>172</v>
      </c>
      <c r="GA50" s="51">
        <f t="shared" si="415"/>
        <v>173</v>
      </c>
      <c r="GB50" s="51">
        <f t="shared" si="415"/>
        <v>174</v>
      </c>
      <c r="GC50" s="51">
        <f t="shared" si="415"/>
        <v>175</v>
      </c>
      <c r="GD50" s="51">
        <f t="shared" si="415"/>
        <v>176</v>
      </c>
      <c r="GE50" s="51">
        <f t="shared" si="415"/>
        <v>177</v>
      </c>
      <c r="GF50" s="51">
        <f t="shared" si="415"/>
        <v>178</v>
      </c>
      <c r="GG50" s="51">
        <f t="shared" si="415"/>
        <v>179</v>
      </c>
      <c r="GH50" s="51">
        <f t="shared" si="415"/>
        <v>180</v>
      </c>
      <c r="GI50" s="51">
        <f t="shared" si="415"/>
        <v>181</v>
      </c>
      <c r="GJ50" s="51">
        <f t="shared" si="415"/>
        <v>182</v>
      </c>
      <c r="GK50" s="51">
        <f t="shared" si="415"/>
        <v>183</v>
      </c>
      <c r="GL50" s="51">
        <f t="shared" si="415"/>
        <v>184</v>
      </c>
      <c r="GM50" s="51">
        <f t="shared" si="415"/>
        <v>185</v>
      </c>
      <c r="GN50" s="51">
        <f t="shared" si="415"/>
        <v>186</v>
      </c>
      <c r="GO50" s="51">
        <f t="shared" si="415"/>
        <v>187</v>
      </c>
      <c r="GP50" s="51">
        <f t="shared" si="415"/>
        <v>188</v>
      </c>
      <c r="GQ50" s="51">
        <f t="shared" si="415"/>
        <v>189</v>
      </c>
      <c r="GR50" s="51">
        <f t="shared" si="415"/>
        <v>190</v>
      </c>
      <c r="GS50" s="51">
        <f t="shared" si="415"/>
        <v>191</v>
      </c>
      <c r="GT50" s="51">
        <f t="shared" si="415"/>
        <v>192</v>
      </c>
      <c r="GU50" s="51">
        <f t="shared" si="415"/>
        <v>193</v>
      </c>
      <c r="GV50" s="51">
        <f t="shared" si="415"/>
        <v>194</v>
      </c>
      <c r="GW50" s="51">
        <f t="shared" ref="GW50:JH50" si="416">(GV50+1)</f>
        <v>195</v>
      </c>
      <c r="GX50" s="51">
        <f t="shared" si="416"/>
        <v>196</v>
      </c>
      <c r="GY50" s="51">
        <f t="shared" si="416"/>
        <v>197</v>
      </c>
      <c r="GZ50" s="51">
        <f t="shared" si="416"/>
        <v>198</v>
      </c>
      <c r="HA50" s="51">
        <f t="shared" si="416"/>
        <v>199</v>
      </c>
      <c r="HB50" s="51">
        <f t="shared" si="416"/>
        <v>200</v>
      </c>
      <c r="HC50" s="51">
        <f t="shared" si="416"/>
        <v>201</v>
      </c>
      <c r="HD50" s="51">
        <f t="shared" si="416"/>
        <v>202</v>
      </c>
      <c r="HE50" s="51">
        <f t="shared" si="416"/>
        <v>203</v>
      </c>
      <c r="HF50" s="51">
        <f t="shared" si="416"/>
        <v>204</v>
      </c>
      <c r="HG50" s="51">
        <f t="shared" si="416"/>
        <v>205</v>
      </c>
      <c r="HH50" s="51">
        <f t="shared" si="416"/>
        <v>206</v>
      </c>
      <c r="HI50" s="51">
        <f t="shared" si="416"/>
        <v>207</v>
      </c>
      <c r="HJ50" s="51">
        <f t="shared" si="416"/>
        <v>208</v>
      </c>
      <c r="HK50" s="51">
        <f t="shared" si="416"/>
        <v>209</v>
      </c>
      <c r="HL50" s="51">
        <f t="shared" si="416"/>
        <v>210</v>
      </c>
      <c r="HM50" s="51">
        <f t="shared" si="416"/>
        <v>211</v>
      </c>
      <c r="HN50" s="51">
        <f t="shared" si="416"/>
        <v>212</v>
      </c>
      <c r="HO50" s="51">
        <f t="shared" si="416"/>
        <v>213</v>
      </c>
      <c r="HP50" s="51">
        <f t="shared" si="416"/>
        <v>214</v>
      </c>
      <c r="HQ50" s="51">
        <f t="shared" si="416"/>
        <v>215</v>
      </c>
      <c r="HR50" s="51">
        <f t="shared" si="416"/>
        <v>216</v>
      </c>
      <c r="HS50" s="51">
        <f t="shared" si="416"/>
        <v>217</v>
      </c>
      <c r="HT50" s="51">
        <f t="shared" si="416"/>
        <v>218</v>
      </c>
      <c r="HU50" s="51">
        <f t="shared" si="416"/>
        <v>219</v>
      </c>
      <c r="HV50" s="51">
        <f t="shared" si="416"/>
        <v>220</v>
      </c>
      <c r="HW50" s="51">
        <f t="shared" si="416"/>
        <v>221</v>
      </c>
      <c r="HX50" s="51">
        <f t="shared" si="416"/>
        <v>222</v>
      </c>
      <c r="HY50" s="51">
        <f t="shared" si="416"/>
        <v>223</v>
      </c>
      <c r="HZ50" s="51">
        <f t="shared" si="416"/>
        <v>224</v>
      </c>
      <c r="IA50" s="51">
        <f t="shared" si="416"/>
        <v>225</v>
      </c>
      <c r="IB50" s="51">
        <f t="shared" si="416"/>
        <v>226</v>
      </c>
      <c r="IC50" s="51">
        <f t="shared" si="416"/>
        <v>227</v>
      </c>
      <c r="ID50" s="51">
        <f t="shared" si="416"/>
        <v>228</v>
      </c>
      <c r="IE50" s="51">
        <f t="shared" si="416"/>
        <v>229</v>
      </c>
      <c r="IF50" s="51">
        <f t="shared" si="416"/>
        <v>230</v>
      </c>
      <c r="IG50" s="51">
        <f t="shared" si="416"/>
        <v>231</v>
      </c>
      <c r="IH50" s="51">
        <f t="shared" si="416"/>
        <v>232</v>
      </c>
      <c r="II50" s="51">
        <f t="shared" si="416"/>
        <v>233</v>
      </c>
      <c r="IJ50" s="51">
        <f t="shared" si="416"/>
        <v>234</v>
      </c>
      <c r="IK50" s="51">
        <f t="shared" si="416"/>
        <v>235</v>
      </c>
      <c r="IL50" s="51">
        <f t="shared" si="416"/>
        <v>236</v>
      </c>
      <c r="IM50" s="51">
        <f t="shared" si="416"/>
        <v>237</v>
      </c>
      <c r="IN50" s="51">
        <f t="shared" si="416"/>
        <v>238</v>
      </c>
      <c r="IO50" s="51">
        <f t="shared" si="416"/>
        <v>239</v>
      </c>
      <c r="IP50" s="51">
        <f t="shared" si="416"/>
        <v>240</v>
      </c>
      <c r="IQ50" s="51">
        <f t="shared" si="416"/>
        <v>241</v>
      </c>
      <c r="IR50" s="51">
        <f t="shared" si="416"/>
        <v>242</v>
      </c>
      <c r="IS50" s="51">
        <f t="shared" si="416"/>
        <v>243</v>
      </c>
      <c r="IT50" s="51">
        <f t="shared" si="416"/>
        <v>244</v>
      </c>
      <c r="IU50" s="51">
        <f t="shared" si="416"/>
        <v>245</v>
      </c>
      <c r="IV50" s="51">
        <f t="shared" si="416"/>
        <v>246</v>
      </c>
      <c r="IW50" s="51">
        <f t="shared" si="416"/>
        <v>247</v>
      </c>
      <c r="IX50" s="51">
        <f t="shared" si="416"/>
        <v>248</v>
      </c>
      <c r="IY50" s="51">
        <f t="shared" si="416"/>
        <v>249</v>
      </c>
      <c r="IZ50" s="51">
        <f t="shared" si="416"/>
        <v>250</v>
      </c>
      <c r="JA50" s="51">
        <f t="shared" si="416"/>
        <v>251</v>
      </c>
      <c r="JB50" s="51">
        <f t="shared" si="416"/>
        <v>252</v>
      </c>
      <c r="JC50" s="51">
        <f t="shared" si="416"/>
        <v>253</v>
      </c>
      <c r="JD50" s="51">
        <f t="shared" si="416"/>
        <v>254</v>
      </c>
      <c r="JE50" s="51">
        <f t="shared" si="416"/>
        <v>255</v>
      </c>
      <c r="JF50" s="51">
        <f t="shared" si="416"/>
        <v>256</v>
      </c>
      <c r="JG50" s="51">
        <f t="shared" si="416"/>
        <v>257</v>
      </c>
      <c r="JH50" s="51">
        <f t="shared" si="416"/>
        <v>258</v>
      </c>
      <c r="JI50" s="51">
        <f t="shared" ref="JI50:KX50" si="417">(JH50+1)</f>
        <v>259</v>
      </c>
      <c r="JJ50" s="51">
        <f t="shared" si="417"/>
        <v>260</v>
      </c>
      <c r="JK50" s="51">
        <f t="shared" si="417"/>
        <v>261</v>
      </c>
      <c r="JL50" s="51">
        <f t="shared" si="417"/>
        <v>262</v>
      </c>
      <c r="JM50" s="51">
        <f t="shared" si="417"/>
        <v>263</v>
      </c>
      <c r="JN50" s="51">
        <f t="shared" si="417"/>
        <v>264</v>
      </c>
      <c r="JO50" s="51">
        <f t="shared" si="417"/>
        <v>265</v>
      </c>
      <c r="JP50" s="51">
        <f t="shared" si="417"/>
        <v>266</v>
      </c>
      <c r="JQ50" s="51">
        <f t="shared" si="417"/>
        <v>267</v>
      </c>
      <c r="JR50" s="51">
        <f t="shared" si="417"/>
        <v>268</v>
      </c>
      <c r="JS50" s="51">
        <f t="shared" si="417"/>
        <v>269</v>
      </c>
      <c r="JT50" s="51">
        <f t="shared" si="417"/>
        <v>270</v>
      </c>
      <c r="JU50" s="51">
        <f t="shared" si="417"/>
        <v>271</v>
      </c>
      <c r="JV50" s="51">
        <f t="shared" si="417"/>
        <v>272</v>
      </c>
      <c r="JW50" s="51">
        <f t="shared" si="417"/>
        <v>273</v>
      </c>
      <c r="JX50" s="51">
        <f t="shared" si="417"/>
        <v>274</v>
      </c>
      <c r="JY50" s="51">
        <f t="shared" si="417"/>
        <v>275</v>
      </c>
      <c r="JZ50" s="51">
        <f t="shared" si="417"/>
        <v>276</v>
      </c>
      <c r="KA50" s="51">
        <f t="shared" si="417"/>
        <v>277</v>
      </c>
      <c r="KB50" s="51">
        <f t="shared" si="417"/>
        <v>278</v>
      </c>
      <c r="KC50" s="51">
        <f t="shared" si="417"/>
        <v>279</v>
      </c>
      <c r="KD50" s="51">
        <f t="shared" si="417"/>
        <v>280</v>
      </c>
      <c r="KE50" s="51">
        <f t="shared" si="417"/>
        <v>281</v>
      </c>
      <c r="KF50" s="51">
        <f t="shared" si="417"/>
        <v>282</v>
      </c>
      <c r="KG50" s="51">
        <f t="shared" si="417"/>
        <v>283</v>
      </c>
      <c r="KH50" s="51">
        <f t="shared" si="417"/>
        <v>284</v>
      </c>
      <c r="KI50" s="51">
        <f t="shared" si="417"/>
        <v>285</v>
      </c>
      <c r="KJ50" s="51">
        <f t="shared" si="417"/>
        <v>286</v>
      </c>
      <c r="KK50" s="51">
        <f t="shared" si="417"/>
        <v>287</v>
      </c>
      <c r="KL50" s="51">
        <f t="shared" si="417"/>
        <v>288</v>
      </c>
      <c r="KM50" s="51">
        <f t="shared" si="417"/>
        <v>289</v>
      </c>
      <c r="KN50" s="51">
        <f t="shared" si="417"/>
        <v>290</v>
      </c>
      <c r="KO50" s="51">
        <f t="shared" si="417"/>
        <v>291</v>
      </c>
      <c r="KP50" s="51">
        <f t="shared" si="417"/>
        <v>292</v>
      </c>
      <c r="KQ50" s="51">
        <f t="shared" si="417"/>
        <v>293</v>
      </c>
      <c r="KR50" s="51">
        <f t="shared" si="417"/>
        <v>294</v>
      </c>
      <c r="KS50" s="51">
        <f t="shared" si="417"/>
        <v>295</v>
      </c>
      <c r="KT50" s="51">
        <f t="shared" si="417"/>
        <v>296</v>
      </c>
      <c r="KU50" s="51">
        <f t="shared" si="417"/>
        <v>297</v>
      </c>
      <c r="KV50" s="51">
        <f t="shared" si="417"/>
        <v>298</v>
      </c>
      <c r="KW50" s="51">
        <f t="shared" si="417"/>
        <v>299</v>
      </c>
      <c r="KX50" s="51">
        <f t="shared" si="417"/>
        <v>300</v>
      </c>
    </row>
    <row r="51" spans="4:310" x14ac:dyDescent="0.55000000000000004">
      <c r="J51" s="71"/>
      <c r="K51" s="55" t="str">
        <f>'ERHALTENEN SCHLÜSSEL EINFÜGEN'!A1</f>
        <v>LDLL$</v>
      </c>
      <c r="L51" s="55" t="str">
        <f>'ERHALTENEN SCHLÜSSEL EINFÜGEN'!B1</f>
        <v>LDL$$</v>
      </c>
      <c r="M51" s="55" t="str">
        <f>'ERHALTENEN SCHLÜSSEL EINFÜGEN'!C1</f>
        <v>LDD$$</v>
      </c>
      <c r="N51" s="55" t="str">
        <f>'ERHALTENEN SCHLÜSSEL EINFÜGEN'!D1</f>
        <v>LD$DL</v>
      </c>
      <c r="O51" s="55" t="str">
        <f>'ERHALTENEN SCHLÜSSEL EINFÜGEN'!E1</f>
        <v>DDDL$</v>
      </c>
      <c r="P51" s="55" t="str">
        <f>'ERHALTENEN SCHLÜSSEL EINFÜGEN'!F1</f>
        <v>LDL$$</v>
      </c>
      <c r="Q51" s="55" t="str">
        <f>'ERHALTENEN SCHLÜSSEL EINFÜGEN'!G1</f>
        <v>DLD$$</v>
      </c>
      <c r="R51" s="55" t="str">
        <f>'ERHALTENEN SCHLÜSSEL EINFÜGEN'!H1</f>
        <v>LDD$$</v>
      </c>
      <c r="S51" s="55" t="str">
        <f>'ERHALTENEN SCHLÜSSEL EINFÜGEN'!I1</f>
        <v>DDLD$</v>
      </c>
      <c r="T51" s="55" t="str">
        <f>'ERHALTENEN SCHLÜSSEL EINFÜGEN'!J1</f>
        <v>LD$$$</v>
      </c>
      <c r="U51" s="55" t="str">
        <f>'ERHALTENEN SCHLÜSSEL EINFÜGEN'!K1</f>
        <v>LD$DL</v>
      </c>
      <c r="V51" s="55" t="str">
        <f>'ERHALTENEN SCHLÜSSEL EINFÜGEN'!L1</f>
        <v>DDDL$</v>
      </c>
      <c r="W51" s="55" t="str">
        <f>'ERHALTENEN SCHLÜSSEL EINFÜGEN'!M1</f>
        <v>LDL$$</v>
      </c>
      <c r="X51" s="55" t="str">
        <f>'ERHALTENEN SCHLÜSSEL EINFÜGEN'!N1</f>
        <v>DLLL$</v>
      </c>
      <c r="Y51" s="55" t="str">
        <f>'ERHALTENEN SCHLÜSSEL EINFÜGEN'!O1</f>
        <v>DDLD$</v>
      </c>
      <c r="Z51" s="55" t="str">
        <f>'ERHALTENEN SCHLÜSSEL EINFÜGEN'!A2</f>
        <v>LDL$$</v>
      </c>
      <c r="AA51" s="55" t="str">
        <f>'ERHALTENEN SCHLÜSSEL EINFÜGEN'!B2</f>
        <v>LL$$$</v>
      </c>
      <c r="AB51" s="55" t="str">
        <f>'ERHALTENEN SCHLÜSSEL EINFÜGEN'!C2</f>
        <v>LDDD$</v>
      </c>
      <c r="AC51" s="55" t="str">
        <f>'ERHALTENEN SCHLÜSSEL EINFÜGEN'!D2</f>
        <v>DLD$$</v>
      </c>
      <c r="AD51" s="55" t="str">
        <f>'ERHALTENEN SCHLÜSSEL EINFÜGEN'!E2</f>
        <v>LD$DL</v>
      </c>
      <c r="AE51" s="55" t="str">
        <f>'ERHALTENEN SCHLÜSSEL EINFÜGEN'!F2</f>
        <v>DLDD$</v>
      </c>
      <c r="AF51" s="55" t="str">
        <f>'ERHALTENEN SCHLÜSSEL EINFÜGEN'!G2</f>
        <v>DDDD$</v>
      </c>
      <c r="AG51" s="55" t="str">
        <f>'ERHALTENEN SCHLÜSSEL EINFÜGEN'!H2</f>
        <v>DLLD$</v>
      </c>
      <c r="AH51" s="55" t="str">
        <f>'ERHALTENEN SCHLÜSSEL EINFÜGEN'!I2</f>
        <v>LDLD$</v>
      </c>
      <c r="AI51" s="55" t="str">
        <f>'ERHALTENEN SCHLÜSSEL EINFÜGEN'!J2</f>
        <v>LD$DL</v>
      </c>
      <c r="AJ51" s="55" t="str">
        <f>'ERHALTENEN SCHLÜSSEL EINFÜGEN'!K2</f>
        <v>DDLD$</v>
      </c>
      <c r="AK51" s="55" t="str">
        <f>'ERHALTENEN SCHLÜSSEL EINFÜGEN'!L2</f>
        <v>LL$$$</v>
      </c>
      <c r="AL51" s="55" t="str">
        <f>'ERHALTENEN SCHLÜSSEL EINFÜGEN'!M2</f>
        <v>LDDD$</v>
      </c>
      <c r="AM51" s="55" t="str">
        <f>'ERHALTENEN SCHLÜSSEL EINFÜGEN'!N2</f>
        <v>LD$DL</v>
      </c>
      <c r="AN51" s="55" t="str">
        <f>'ERHALTENEN SCHLÜSSEL EINFÜGEN'!O2</f>
        <v>DLLD$</v>
      </c>
      <c r="AO51" s="55" t="str">
        <f>'ERHALTENEN SCHLÜSSEL EINFÜGEN'!A3</f>
        <v>LDLD$</v>
      </c>
      <c r="AP51" s="55" t="str">
        <f>'ERHALTENEN SCHLÜSSEL EINFÜGEN'!B3</f>
        <v>LDDD$</v>
      </c>
      <c r="AQ51" s="55" t="str">
        <f>'ERHALTENEN SCHLÜSSEL EINFÜGEN'!C3</f>
        <v>LD$DL</v>
      </c>
      <c r="AR51" s="55" t="str">
        <f>'ERHALTENEN SCHLÜSSEL EINFÜGEN'!D3</f>
        <v>LDLL$</v>
      </c>
      <c r="AS51" s="55" t="str">
        <f>'ERHALTENEN SCHLÜSSEL EINFÜGEN'!E3</f>
        <v>LDD$$</v>
      </c>
      <c r="AT51" s="55" t="str">
        <f>'ERHALTENEN SCHLÜSSEL EINFÜGEN'!F3</f>
        <v>LDL$$</v>
      </c>
      <c r="AU51" s="55" t="str">
        <f>'ERHALTENEN SCHLÜSSEL EINFÜGEN'!G3</f>
        <v>DDDD$</v>
      </c>
      <c r="AV51" s="55" t="str">
        <f>'ERHALTENEN SCHLÜSSEL EINFÜGEN'!H3</f>
        <v>DLD$$</v>
      </c>
      <c r="AW51" s="55" t="str">
        <f>'ERHALTENEN SCHLÜSSEL EINFÜGEN'!I3</f>
        <v>DDLD$</v>
      </c>
      <c r="AX51" s="55" t="str">
        <f>'ERHALTENEN SCHLÜSSEL EINFÜGEN'!J3</f>
        <v>LL$$$</v>
      </c>
      <c r="AY51" s="55" t="str">
        <f>'ERHALTENEN SCHLÜSSEL EINFÜGEN'!K3</f>
        <v>DLDD$</v>
      </c>
      <c r="AZ51" s="55" t="str">
        <f>'ERHALTENEN SCHLÜSSEL EINFÜGEN'!L3</f>
        <v>LDL$$</v>
      </c>
      <c r="BA51" s="55" t="str">
        <f>'ERHALTENEN SCHLÜSSEL EINFÜGEN'!M3</f>
        <v>LLDL$</v>
      </c>
      <c r="BB51" s="55" t="str">
        <f>'ERHALTENEN SCHLÜSSEL EINFÜGEN'!N3</f>
        <v>LDLL$</v>
      </c>
      <c r="BC51" s="55" t="str">
        <f>'ERHALTENEN SCHLÜSSEL EINFÜGEN'!O3</f>
        <v>DDLD$</v>
      </c>
      <c r="BD51" s="55" t="str">
        <f>'ERHALTENEN SCHLÜSSEL EINFÜGEN'!A4</f>
        <v>DLLD$</v>
      </c>
      <c r="BE51" s="55" t="str">
        <f>'ERHALTENEN SCHLÜSSEL EINFÜGEN'!B4</f>
        <v>LDLD$</v>
      </c>
      <c r="BF51" s="55" t="str">
        <f>'ERHALTENEN SCHLÜSSEL EINFÜGEN'!C4</f>
        <v>DLD$$</v>
      </c>
      <c r="BG51" s="55" t="str">
        <f>'ERHALTENEN SCHLÜSSEL EINFÜGEN'!D4</f>
        <v>LDLD$</v>
      </c>
      <c r="BH51" s="55" t="str">
        <f>'ERHALTENEN SCHLÜSSEL EINFÜGEN'!E4</f>
        <v>LL$$$</v>
      </c>
      <c r="BI51" s="55" t="str">
        <f>'ERHALTENEN SCHLÜSSEL EINFÜGEN'!F4</f>
        <v>LLDL$</v>
      </c>
      <c r="BJ51" s="55" t="str">
        <f>'ERHALTENEN SCHLÜSSEL EINFÜGEN'!G4</f>
        <v>LDLL$</v>
      </c>
      <c r="BK51" s="55" t="str">
        <f>'ERHALTENEN SCHLÜSSEL EINFÜGEN'!H4</f>
        <v>LDL$$</v>
      </c>
      <c r="BL51" s="55" t="str">
        <f>'ERHALTENEN SCHLÜSSEL EINFÜGEN'!I4</f>
        <v>LDD$$</v>
      </c>
      <c r="BM51" s="55" t="str">
        <f>'ERHALTENEN SCHLÜSSEL EINFÜGEN'!J4</f>
        <v>DLD$$</v>
      </c>
      <c r="BN51" s="55" t="str">
        <f>'ERHALTENEN SCHLÜSSEL EINFÜGEN'!K4</f>
        <v>LDL$$</v>
      </c>
      <c r="BO51" s="55" t="str">
        <f>'ERHALTENEN SCHLÜSSEL EINFÜGEN'!L4</f>
        <v>DDDD$</v>
      </c>
      <c r="BP51" s="55" t="str">
        <f>'ERHALTENEN SCHLÜSSEL EINFÜGEN'!M4</f>
        <v>LLDL$</v>
      </c>
      <c r="BQ51" s="55" t="str">
        <f>'ERHALTENEN SCHLÜSSEL EINFÜGEN'!N4</f>
        <v>LL$$$</v>
      </c>
      <c r="BR51" s="55" t="str">
        <f>'ERHALTENEN SCHLÜSSEL EINFÜGEN'!O4</f>
        <v>LLDL$</v>
      </c>
      <c r="BS51" s="55" t="str">
        <f>'ERHALTENEN SCHLÜSSEL EINFÜGEN'!A5</f>
        <v>LDLL$</v>
      </c>
      <c r="BT51" s="55" t="str">
        <f>'ERHALTENEN SCHLÜSSEL EINFÜGEN'!B5</f>
        <v>DDD$$</v>
      </c>
      <c r="BU51" s="55" t="str">
        <f>'ERHALTENEN SCHLÜSSEL EINFÜGEN'!C5</f>
        <v>DDDD$</v>
      </c>
      <c r="BV51" s="55" t="str">
        <f>'ERHALTENEN SCHLÜSSEL EINFÜGEN'!D5</f>
        <v>LDL$$</v>
      </c>
      <c r="BW51" s="55" t="str">
        <f>'ERHALTENEN SCHLÜSSEL EINFÜGEN'!E5</f>
        <v>LDD$$</v>
      </c>
      <c r="BX51" s="55" t="str">
        <f>'ERHALTENEN SCHLÜSSEL EINFÜGEN'!F5</f>
        <v>LLDD$</v>
      </c>
      <c r="BY51" s="55" t="str">
        <f>'ERHALTENEN SCHLÜSSEL EINFÜGEN'!G5</f>
        <v>DDDD$</v>
      </c>
      <c r="BZ51" s="55" t="str">
        <f>'ERHALTENEN SCHLÜSSEL EINFÜGEN'!H5</f>
        <v>LD$$$</v>
      </c>
      <c r="CA51" s="55" t="str">
        <f>'ERHALTENEN SCHLÜSSEL EINFÜGEN'!I5</f>
        <v>LD$DL</v>
      </c>
      <c r="CB51" s="55" t="str">
        <f>'ERHALTENEN SCHLÜSSEL EINFÜGEN'!J5</f>
        <v>LLD$$</v>
      </c>
      <c r="CC51" s="55" t="str">
        <f>'ERHALTENEN SCHLÜSSEL EINFÜGEN'!K5</f>
        <v>LL$$$</v>
      </c>
      <c r="CD51" s="55" t="str">
        <f>'ERHALTENEN SCHLÜSSEL EINFÜGEN'!L5</f>
        <v>LLDL$</v>
      </c>
      <c r="CE51" s="55" t="str">
        <f>'ERHALTENEN SCHLÜSSEL EINFÜGEN'!M5</f>
        <v>L$$$$</v>
      </c>
      <c r="CF51" s="55" t="str">
        <f>'ERHALTENEN SCHLÜSSEL EINFÜGEN'!N5</f>
        <v>DLD$$</v>
      </c>
      <c r="CG51" s="55" t="str">
        <f>'ERHALTENEN SCHLÜSSEL EINFÜGEN'!O5</f>
        <v>LD$DL</v>
      </c>
      <c r="CH51" s="55" t="str">
        <f>'ERHALTENEN SCHLÜSSEL EINFÜGEN'!A6</f>
        <v>LDDD$</v>
      </c>
      <c r="CI51" s="55" t="str">
        <f>'ERHALTENEN SCHLÜSSEL EINFÜGEN'!B6</f>
        <v>LL$$$</v>
      </c>
      <c r="CJ51" s="55" t="str">
        <f>'ERHALTENEN SCHLÜSSEL EINFÜGEN'!C6</f>
        <v>LDL$$</v>
      </c>
      <c r="CK51" s="55" t="str">
        <f>'ERHALTENEN SCHLÜSSEL EINFÜGEN'!D6</f>
        <v>LLDL$</v>
      </c>
      <c r="CL51" s="55" t="str">
        <f>'ERHALTENEN SCHLÜSSEL EINFÜGEN'!E6</f>
        <v>LDDD$</v>
      </c>
      <c r="CM51" s="55" t="str">
        <f>'ERHALTENEN SCHLÜSSEL EINFÜGEN'!F6</f>
        <v>LL$$$</v>
      </c>
      <c r="CN51" s="55" t="str">
        <f>'ERHALTENEN SCHLÜSSEL EINFÜGEN'!G6</f>
        <v>LLDL$</v>
      </c>
      <c r="CO51" s="55" t="str">
        <f>'ERHALTENEN SCHLÜSSEL EINFÜGEN'!H6</f>
        <v>LDLL$</v>
      </c>
      <c r="CP51" s="55" t="str">
        <f>'ERHALTENEN SCHLÜSSEL EINFÜGEN'!I6</f>
        <v>DLDD$</v>
      </c>
      <c r="CQ51" s="55" t="str">
        <f>'ERHALTENEN SCHLÜSSEL EINFÜGEN'!J6</f>
        <v>DDDD$</v>
      </c>
      <c r="CR51" s="55" t="str">
        <f>'ERHALTENEN SCHLÜSSEL EINFÜGEN'!K6</f>
        <v>LDL$$</v>
      </c>
      <c r="CS51" s="55" t="str">
        <f>'ERHALTENEN SCHLÜSSEL EINFÜGEN'!L6</f>
        <v>DDDL$</v>
      </c>
      <c r="CT51" s="55" t="str">
        <f>'ERHALTENEN SCHLÜSSEL EINFÜGEN'!M6</f>
        <v>LLDD$</v>
      </c>
      <c r="CU51" s="55" t="str">
        <f>'ERHALTENEN SCHLÜSSEL EINFÜGEN'!N6</f>
        <v>DDDD$</v>
      </c>
      <c r="CV51" s="55" t="str">
        <f>'ERHALTENEN SCHLÜSSEL EINFÜGEN'!O6</f>
        <v>LD$$$</v>
      </c>
      <c r="CW51" s="55" t="str">
        <f>'ERHALTENEN SCHLÜSSEL EINFÜGEN'!A7</f>
        <v>$$DDL</v>
      </c>
      <c r="CX51" s="55" t="str">
        <f>'ERHALTENEN SCHLÜSSEL EINFÜGEN'!B7</f>
        <v>$$DDL</v>
      </c>
      <c r="CY51" s="55" t="str">
        <f>'ERHALTENEN SCHLÜSSEL EINFÜGEN'!C7</f>
        <v>$$DDL</v>
      </c>
      <c r="CZ51" s="55" t="str">
        <f>'ERHALTENEN SCHLÜSSEL EINFÜGEN'!D7</f>
        <v>$$DDL</v>
      </c>
      <c r="DA51" s="55" t="str">
        <f>'ERHALTENEN SCHLÜSSEL EINFÜGEN'!E7</f>
        <v>$$DDL</v>
      </c>
      <c r="DB51" s="55" t="str">
        <f>'ERHALTENEN SCHLÜSSEL EINFÜGEN'!F7</f>
        <v>$$DDL</v>
      </c>
      <c r="DC51" s="55" t="str">
        <f>'ERHALTENEN SCHLÜSSEL EINFÜGEN'!G7</f>
        <v>$$DDL</v>
      </c>
      <c r="DD51" s="55" t="str">
        <f>'ERHALTENEN SCHLÜSSEL EINFÜGEN'!H7</f>
        <v>$$DDL</v>
      </c>
      <c r="DE51" s="55" t="str">
        <f>'ERHALTENEN SCHLÜSSEL EINFÜGEN'!I7</f>
        <v>$$DDL</v>
      </c>
      <c r="DF51" s="55" t="str">
        <f>'ERHALTENEN SCHLÜSSEL EINFÜGEN'!J7</f>
        <v>$$DDL</v>
      </c>
      <c r="DG51" s="55" t="str">
        <f>'ERHALTENEN SCHLÜSSEL EINFÜGEN'!K7</f>
        <v>$$DDL</v>
      </c>
      <c r="DH51" s="55" t="str">
        <f>'ERHALTENEN SCHLÜSSEL EINFÜGEN'!L7</f>
        <v>$$LLD</v>
      </c>
      <c r="DI51" s="55" t="str">
        <f>'ERHALTENEN SCHLÜSSEL EINFÜGEN'!M7</f>
        <v>$$DDL</v>
      </c>
      <c r="DJ51" s="55" t="str">
        <f>'ERHALTENEN SCHLÜSSEL EINFÜGEN'!N7</f>
        <v>$$DDL</v>
      </c>
      <c r="DK51" s="55" t="str">
        <f>'ERHALTENEN SCHLÜSSEL EINFÜGEN'!O7</f>
        <v>$$DDL</v>
      </c>
      <c r="DL51" s="55" t="str">
        <f>'ERHALTENEN SCHLÜSSEL EINFÜGEN'!A8</f>
        <v>$$DLD</v>
      </c>
      <c r="DM51" s="55" t="str">
        <f>'ERHALTENEN SCHLÜSSEL EINFÜGEN'!B8</f>
        <v>$$DLD</v>
      </c>
      <c r="DN51" s="55" t="str">
        <f>'ERHALTENEN SCHLÜSSEL EINFÜGEN'!C8</f>
        <v>$$DLD</v>
      </c>
      <c r="DO51" s="55" t="str">
        <f>'ERHALTENEN SCHLÜSSEL EINFÜGEN'!D8</f>
        <v>$$DLD</v>
      </c>
      <c r="DP51" s="55" t="str">
        <f>'ERHALTENEN SCHLÜSSEL EINFÜGEN'!E8</f>
        <v>$$DLD</v>
      </c>
      <c r="DQ51" s="55" t="str">
        <f>'ERHALTENEN SCHLÜSSEL EINFÜGEN'!F8</f>
        <v>$$DDL</v>
      </c>
      <c r="DR51" s="55" t="str">
        <f>'ERHALTENEN SCHLÜSSEL EINFÜGEN'!G8</f>
        <v>$$DLD</v>
      </c>
      <c r="DS51" s="55" t="str">
        <f>'ERHALTENEN SCHLÜSSEL EINFÜGEN'!H8</f>
        <v>$$DLD</v>
      </c>
      <c r="DT51" s="55" t="str">
        <f>'ERHALTENEN SCHLÜSSEL EINFÜGEN'!I8</f>
        <v>$$DLD</v>
      </c>
      <c r="DU51" s="55" t="str">
        <f>'ERHALTENEN SCHLÜSSEL EINFÜGEN'!J8</f>
        <v>$$DLD</v>
      </c>
      <c r="DV51" s="55" t="str">
        <f>'ERHALTENEN SCHLÜSSEL EINFÜGEN'!K8</f>
        <v>$$DLD</v>
      </c>
      <c r="DW51" s="55" t="str">
        <f>'ERHALTENEN SCHLÜSSEL EINFÜGEN'!L8</f>
        <v>$$DLD</v>
      </c>
      <c r="DX51" s="55" t="str">
        <f>'ERHALTENEN SCHLÜSSEL EINFÜGEN'!M8</f>
        <v>$$DLD</v>
      </c>
      <c r="DY51" s="55" t="str">
        <f>'ERHALTENEN SCHLÜSSEL EINFÜGEN'!N8</f>
        <v>$$DLD</v>
      </c>
      <c r="DZ51" s="55" t="str">
        <f>'ERHALTENEN SCHLÜSSEL EINFÜGEN'!O8</f>
        <v>$$DLD</v>
      </c>
      <c r="EA51" s="55" t="str">
        <f>'ERHALTENEN SCHLÜSSEL EINFÜGEN'!A9</f>
        <v>$$LDD</v>
      </c>
      <c r="EB51" s="55" t="str">
        <f>'ERHALTENEN SCHLÜSSEL EINFÜGEN'!B9</f>
        <v>$$LDD</v>
      </c>
      <c r="EC51" s="55" t="str">
        <f>'ERHALTENEN SCHLÜSSEL EINFÜGEN'!C9</f>
        <v>$$LDD</v>
      </c>
      <c r="ED51" s="55" t="str">
        <f>'ERHALTENEN SCHLÜSSEL EINFÜGEN'!D9</f>
        <v>$$LDD</v>
      </c>
      <c r="EE51" s="55" t="str">
        <f>'ERHALTENEN SCHLÜSSEL EINFÜGEN'!E9</f>
        <v>$$LDD</v>
      </c>
      <c r="EF51" s="55" t="str">
        <f>'ERHALTENEN SCHLÜSSEL EINFÜGEN'!F9</f>
        <v>$$LDD</v>
      </c>
      <c r="EG51" s="55" t="str">
        <f>'ERHALTENEN SCHLÜSSEL EINFÜGEN'!G9</f>
        <v>$$LDD</v>
      </c>
      <c r="EH51" s="55" t="str">
        <f>'ERHALTENEN SCHLÜSSEL EINFÜGEN'!H9</f>
        <v>$$LDD</v>
      </c>
      <c r="EI51" s="55" t="str">
        <f>'ERHALTENEN SCHLÜSSEL EINFÜGEN'!I9</f>
        <v>$$DLD</v>
      </c>
      <c r="EJ51" s="55" t="str">
        <f>'ERHALTENEN SCHLÜSSEL EINFÜGEN'!J9</f>
        <v>$$LDD</v>
      </c>
      <c r="EK51" s="55" t="str">
        <f>'ERHALTENEN SCHLÜSSEL EINFÜGEN'!K9</f>
        <v>$$LDD</v>
      </c>
      <c r="EL51" s="55" t="str">
        <f>'ERHALTENEN SCHLÜSSEL EINFÜGEN'!L9</f>
        <v>$$LDD</v>
      </c>
      <c r="EM51" s="55" t="str">
        <f>'ERHALTENEN SCHLÜSSEL EINFÜGEN'!M9</f>
        <v>$$LDD</v>
      </c>
      <c r="EN51" s="55" t="str">
        <f>'ERHALTENEN SCHLÜSSEL EINFÜGEN'!N9</f>
        <v>$$LDD</v>
      </c>
      <c r="EO51" s="55" t="str">
        <f>'ERHALTENEN SCHLÜSSEL EINFÜGEN'!O9</f>
        <v>$$LDD</v>
      </c>
      <c r="EP51" s="55" t="str">
        <f>'ERHALTENEN SCHLÜSSEL EINFÜGEN'!A10</f>
        <v>$DLLL</v>
      </c>
      <c r="EQ51" s="55" t="str">
        <f>'ERHALTENEN SCHLÜSSEL EINFÜGEN'!B10</f>
        <v>$DLLL</v>
      </c>
      <c r="ER51" s="55" t="str">
        <f>'ERHALTENEN SCHLÜSSEL EINFÜGEN'!C10</f>
        <v>$DLLL</v>
      </c>
      <c r="ES51" s="55" t="str">
        <f>'ERHALTENEN SCHLÜSSEL EINFÜGEN'!D10</f>
        <v>$DLLL</v>
      </c>
      <c r="ET51" s="55" t="str">
        <f>'ERHALTENEN SCHLÜSSEL EINFÜGEN'!E10</f>
        <v>$DLLL</v>
      </c>
      <c r="EU51" s="55" t="str">
        <f>'ERHALTENEN SCHLÜSSEL EINFÜGEN'!F10</f>
        <v>$DLLL</v>
      </c>
      <c r="EV51" s="55" t="str">
        <f>'ERHALTENEN SCHLÜSSEL EINFÜGEN'!G10</f>
        <v>$DLLL</v>
      </c>
      <c r="EW51" s="55" t="str">
        <f>'ERHALTENEN SCHLÜSSEL EINFÜGEN'!H10</f>
        <v>$DLLL</v>
      </c>
      <c r="EX51" s="55" t="str">
        <f>'ERHALTENEN SCHLÜSSEL EINFÜGEN'!I10</f>
        <v>$DLLL</v>
      </c>
      <c r="EY51" s="55" t="str">
        <f>'ERHALTENEN SCHLÜSSEL EINFÜGEN'!J10</f>
        <v>$DLLL</v>
      </c>
      <c r="EZ51" s="55" t="str">
        <f>'ERHALTENEN SCHLÜSSEL EINFÜGEN'!K10</f>
        <v>$DLLL</v>
      </c>
      <c r="FA51" s="55" t="str">
        <f>'ERHALTENEN SCHLÜSSEL EINFÜGEN'!L10</f>
        <v>$DLLL</v>
      </c>
      <c r="FB51" s="55" t="str">
        <f>'ERHALTENEN SCHLÜSSEL EINFÜGEN'!M10</f>
        <v>$DLLL</v>
      </c>
      <c r="FC51" s="55" t="str">
        <f>'ERHALTENEN SCHLÜSSEL EINFÜGEN'!N10</f>
        <v>$DLLL</v>
      </c>
      <c r="FD51" s="55" t="str">
        <f>'ERHALTENEN SCHLÜSSEL EINFÜGEN'!O10</f>
        <v>$DLLL</v>
      </c>
      <c r="FE51" s="55" t="str">
        <f>'ERHALTENEN SCHLÜSSEL EINFÜGEN'!A11</f>
        <v>$LDLL</v>
      </c>
      <c r="FF51" s="55" t="str">
        <f>'ERHALTENEN SCHLÜSSEL EINFÜGEN'!B11</f>
        <v>$LDLL</v>
      </c>
      <c r="FG51" s="55" t="str">
        <f>'ERHALTENEN SCHLÜSSEL EINFÜGEN'!C11</f>
        <v>$LDLL</v>
      </c>
      <c r="FH51" s="55" t="str">
        <f>'ERHALTENEN SCHLÜSSEL EINFÜGEN'!D11</f>
        <v>$LDLL</v>
      </c>
      <c r="FI51" s="55" t="str">
        <f>'ERHALTENEN SCHLÜSSEL EINFÜGEN'!E11</f>
        <v>$LDLL</v>
      </c>
      <c r="FJ51" s="55" t="str">
        <f>'ERHALTENEN SCHLÜSSEL EINFÜGEN'!F11</f>
        <v>$LDLL</v>
      </c>
      <c r="FK51" s="55" t="str">
        <f>'ERHALTENEN SCHLÜSSEL EINFÜGEN'!G11</f>
        <v>$LDLL</v>
      </c>
      <c r="FL51" s="55" t="str">
        <f>'ERHALTENEN SCHLÜSSEL EINFÜGEN'!H11</f>
        <v>$DLLL</v>
      </c>
      <c r="FM51" s="55" t="str">
        <f>'ERHALTENEN SCHLÜSSEL EINFÜGEN'!I11</f>
        <v>$LDLL</v>
      </c>
      <c r="FN51" s="55" t="str">
        <f>'ERHALTENEN SCHLÜSSEL EINFÜGEN'!J11</f>
        <v>$LDLL</v>
      </c>
      <c r="FO51" s="55" t="str">
        <f>'ERHALTENEN SCHLÜSSEL EINFÜGEN'!K11</f>
        <v>$LDLL</v>
      </c>
      <c r="FP51" s="55" t="str">
        <f>'ERHALTENEN SCHLÜSSEL EINFÜGEN'!L11</f>
        <v>$DLLL</v>
      </c>
      <c r="FQ51" s="55" t="str">
        <f>'ERHALTENEN SCHLÜSSEL EINFÜGEN'!M11</f>
        <v>$LDLL</v>
      </c>
      <c r="FR51" s="55" t="str">
        <f>'ERHALTENEN SCHLÜSSEL EINFÜGEN'!N11</f>
        <v>$LDLL</v>
      </c>
      <c r="FS51" s="55" t="str">
        <f>'ERHALTENEN SCHLÜSSEL EINFÜGEN'!O11</f>
        <v>$LDLL</v>
      </c>
      <c r="FT51" s="55" t="str">
        <f>'ERHALTENEN SCHLÜSSEL EINFÜGEN'!A12</f>
        <v>$LLDL</v>
      </c>
      <c r="FU51" s="55" t="str">
        <f>'ERHALTENEN SCHLÜSSEL EINFÜGEN'!B12</f>
        <v>$LLDL</v>
      </c>
      <c r="FV51" s="55" t="str">
        <f>'ERHALTENEN SCHLÜSSEL EINFÜGEN'!C12</f>
        <v>$LLDL</v>
      </c>
      <c r="FW51" s="55" t="str">
        <f>'ERHALTENEN SCHLÜSSEL EINFÜGEN'!D12</f>
        <v>$LLDL</v>
      </c>
      <c r="FX51" s="55" t="str">
        <f>'ERHALTENEN SCHLÜSSEL EINFÜGEN'!E12</f>
        <v>$LLDL</v>
      </c>
      <c r="FY51" s="55" t="str">
        <f>'ERHALTENEN SCHLÜSSEL EINFÜGEN'!F12</f>
        <v>$LDLL</v>
      </c>
      <c r="FZ51" s="55" t="str">
        <f>'ERHALTENEN SCHLÜSSEL EINFÜGEN'!G12</f>
        <v>$LDLL</v>
      </c>
      <c r="GA51" s="55" t="str">
        <f>'ERHALTENEN SCHLÜSSEL EINFÜGEN'!H12</f>
        <v>$LLDL</v>
      </c>
      <c r="GB51" s="55" t="str">
        <f>'ERHALTENEN SCHLÜSSEL EINFÜGEN'!I12</f>
        <v>$LLDL</v>
      </c>
      <c r="GC51" s="55" t="str">
        <f>'ERHALTENEN SCHLÜSSEL EINFÜGEN'!J12</f>
        <v>$LLDL</v>
      </c>
      <c r="GD51" s="55" t="str">
        <f>'ERHALTENEN SCHLÜSSEL EINFÜGEN'!K12</f>
        <v>$LLDL</v>
      </c>
      <c r="GE51" s="55" t="str">
        <f>'ERHALTENEN SCHLÜSSEL EINFÜGEN'!L12</f>
        <v>$LLDL</v>
      </c>
      <c r="GF51" s="55" t="str">
        <f>'ERHALTENEN SCHLÜSSEL EINFÜGEN'!M12</f>
        <v>$LDLL</v>
      </c>
      <c r="GG51" s="55" t="str">
        <f>'ERHALTENEN SCHLÜSSEL EINFÜGEN'!N12</f>
        <v>$LLDL</v>
      </c>
      <c r="GH51" s="55" t="str">
        <f>'ERHALTENEN SCHLÜSSEL EINFÜGEN'!O12</f>
        <v>$LLDL</v>
      </c>
      <c r="GI51" s="55" t="str">
        <f>'ERHALTENEN SCHLÜSSEL EINFÜGEN'!A13</f>
        <v>$LLLD</v>
      </c>
      <c r="GJ51" s="55" t="str">
        <f>'ERHALTENEN SCHLÜSSEL EINFÜGEN'!B13</f>
        <v>$LLLD</v>
      </c>
      <c r="GK51" s="55" t="str">
        <f>'ERHALTENEN SCHLÜSSEL EINFÜGEN'!C13</f>
        <v>$LLLD</v>
      </c>
      <c r="GL51" s="55" t="str">
        <f>'ERHALTENEN SCHLÜSSEL EINFÜGEN'!D13</f>
        <v>$LLLD</v>
      </c>
      <c r="GM51" s="55" t="str">
        <f>'ERHALTENEN SCHLÜSSEL EINFÜGEN'!E13</f>
        <v>$LLLD</v>
      </c>
      <c r="GN51" s="55" t="str">
        <f>'ERHALTENEN SCHLÜSSEL EINFÜGEN'!F13</f>
        <v>$LLLD</v>
      </c>
      <c r="GO51" s="55" t="str">
        <f>'ERHALTENEN SCHLÜSSEL EINFÜGEN'!G13</f>
        <v>$LLDL</v>
      </c>
      <c r="GP51" s="55" t="str">
        <f>'ERHALTENEN SCHLÜSSEL EINFÜGEN'!H13</f>
        <v>$LLLD</v>
      </c>
      <c r="GQ51" s="55" t="str">
        <f>'ERHALTENEN SCHLÜSSEL EINFÜGEN'!I13</f>
        <v>$LLLD</v>
      </c>
      <c r="GR51" s="55" t="str">
        <f>'ERHALTENEN SCHLÜSSEL EINFÜGEN'!J13</f>
        <v>$LLLD</v>
      </c>
      <c r="GS51" s="55" t="str">
        <f>'ERHALTENEN SCHLÜSSEL EINFÜGEN'!K13</f>
        <v>$LLDL</v>
      </c>
      <c r="GT51" s="55" t="str">
        <f>'ERHALTENEN SCHLÜSSEL EINFÜGEN'!L13</f>
        <v>$LLLD</v>
      </c>
      <c r="GU51" s="55" t="str">
        <f>'ERHALTENEN SCHLÜSSEL EINFÜGEN'!M13</f>
        <v>$LLLD</v>
      </c>
      <c r="GV51" s="55" t="str">
        <f>'ERHALTENEN SCHLÜSSEL EINFÜGEN'!N13</f>
        <v>$LLDL</v>
      </c>
      <c r="GW51" s="55" t="str">
        <f>'ERHALTENEN SCHLÜSSEL EINFÜGEN'!O13</f>
        <v>$LLLD</v>
      </c>
      <c r="GX51" s="55" t="str">
        <f>'ERHALTENEN SCHLÜSSEL EINFÜGEN'!A14</f>
        <v>$DDLL</v>
      </c>
      <c r="GY51" s="55" t="str">
        <f>'ERHALTENEN SCHLÜSSEL EINFÜGEN'!B14</f>
        <v>$DDLL</v>
      </c>
      <c r="GZ51" s="55" t="str">
        <f>'ERHALTENEN SCHLÜSSEL EINFÜGEN'!C14</f>
        <v>$DDLL</v>
      </c>
      <c r="HA51" s="55" t="str">
        <f>'ERHALTENEN SCHLÜSSEL EINFÜGEN'!D14</f>
        <v>$DDLL</v>
      </c>
      <c r="HB51" s="55" t="str">
        <f>'ERHALTENEN SCHLÜSSEL EINFÜGEN'!E14</f>
        <v>$DDLL</v>
      </c>
      <c r="HC51" s="55" t="str">
        <f>'ERHALTENEN SCHLÜSSEL EINFÜGEN'!F14</f>
        <v>$DDLL</v>
      </c>
      <c r="HD51" s="55" t="str">
        <f>'ERHALTENEN SCHLÜSSEL EINFÜGEN'!G14</f>
        <v>$DDLL</v>
      </c>
      <c r="HE51" s="55" t="str">
        <f>'ERHALTENEN SCHLÜSSEL EINFÜGEN'!H14</f>
        <v>$DDLL</v>
      </c>
      <c r="HF51" s="55" t="str">
        <f>'ERHALTENEN SCHLÜSSEL EINFÜGEN'!I14</f>
        <v>$DDLL</v>
      </c>
      <c r="HG51" s="55" t="str">
        <f>'ERHALTENEN SCHLÜSSEL EINFÜGEN'!J14</f>
        <v>$DDLL</v>
      </c>
      <c r="HH51" s="55" t="str">
        <f>'ERHALTENEN SCHLÜSSEL EINFÜGEN'!K14</f>
        <v>$DDLL</v>
      </c>
      <c r="HI51" s="55" t="str">
        <f>'ERHALTENEN SCHLÜSSEL EINFÜGEN'!L14</f>
        <v>$DDLL</v>
      </c>
      <c r="HJ51" s="55" t="str">
        <f>'ERHALTENEN SCHLÜSSEL EINFÜGEN'!M14</f>
        <v>$DDLL</v>
      </c>
      <c r="HK51" s="55" t="str">
        <f>'ERHALTENEN SCHLÜSSEL EINFÜGEN'!N14</f>
        <v>$DDLL</v>
      </c>
      <c r="HL51" s="55" t="str">
        <f>'ERHALTENEN SCHLÜSSEL EINFÜGEN'!O14</f>
        <v>$DDLL</v>
      </c>
      <c r="HM51" s="55" t="str">
        <f>'ERHALTENEN SCHLÜSSEL EINFÜGEN'!A15</f>
        <v>$$LDL</v>
      </c>
      <c r="HN51" s="55" t="str">
        <f>'ERHALTENEN SCHLÜSSEL EINFÜGEN'!B15</f>
        <v>$$LDL</v>
      </c>
      <c r="HO51" s="55" t="str">
        <f>'ERHALTENEN SCHLÜSSEL EINFÜGEN'!C15</f>
        <v>$$LDL</v>
      </c>
      <c r="HP51" s="55" t="str">
        <f>'ERHALTENEN SCHLÜSSEL EINFÜGEN'!D15</f>
        <v>$$LDL</v>
      </c>
      <c r="HQ51" s="55" t="str">
        <f>'ERHALTENEN SCHLÜSSEL EINFÜGEN'!E15</f>
        <v>$$LDL</v>
      </c>
      <c r="HR51" s="55" t="str">
        <f>'ERHALTENEN SCHLÜSSEL EINFÜGEN'!F15</f>
        <v>$$LDL</v>
      </c>
      <c r="HS51" s="55" t="str">
        <f>'ERHALTENEN SCHLÜSSEL EINFÜGEN'!G15</f>
        <v>$$LDL</v>
      </c>
      <c r="HT51" s="55" t="str">
        <f>'ERHALTENEN SCHLÜSSEL EINFÜGEN'!H15</f>
        <v>$$LDL</v>
      </c>
      <c r="HU51" s="55" t="str">
        <f>'ERHALTENEN SCHLÜSSEL EINFÜGEN'!I15</f>
        <v>$$LDL</v>
      </c>
      <c r="HV51" s="55" t="str">
        <f>'ERHALTENEN SCHLÜSSEL EINFÜGEN'!J15</f>
        <v>$$LDL</v>
      </c>
      <c r="HW51" s="55" t="str">
        <f>'ERHALTENEN SCHLÜSSEL EINFÜGEN'!K15</f>
        <v>$$LDL</v>
      </c>
      <c r="HX51" s="55" t="str">
        <f>'ERHALTENEN SCHLÜSSEL EINFÜGEN'!L15</f>
        <v>$$LDL</v>
      </c>
      <c r="HY51" s="55" t="str">
        <f>'ERHALTENEN SCHLÜSSEL EINFÜGEN'!M15</f>
        <v>$$LDL</v>
      </c>
      <c r="HZ51" s="55" t="str">
        <f>'ERHALTENEN SCHLÜSSEL EINFÜGEN'!N15</f>
        <v>$$LDL</v>
      </c>
      <c r="IA51" s="55" t="str">
        <f>'ERHALTENEN SCHLÜSSEL EINFÜGEN'!O15</f>
        <v>$$LDL</v>
      </c>
      <c r="IB51" s="55" t="str">
        <f>'ERHALTENEN SCHLÜSSEL EINFÜGEN'!A16</f>
        <v>$$LLD</v>
      </c>
      <c r="IC51" s="55" t="str">
        <f>'ERHALTENEN SCHLÜSSEL EINFÜGEN'!B16</f>
        <v>$$LDL</v>
      </c>
      <c r="ID51" s="55" t="str">
        <f>'ERHALTENEN SCHLÜSSEL EINFÜGEN'!C16</f>
        <v>$$LLD</v>
      </c>
      <c r="IE51" s="55" t="str">
        <f>'ERHALTENEN SCHLÜSSEL EINFÜGEN'!D16</f>
        <v>$$LLD</v>
      </c>
      <c r="IF51" s="55" t="str">
        <f>'ERHALTENEN SCHLÜSSEL EINFÜGEN'!E16</f>
        <v>$$LLD</v>
      </c>
      <c r="IG51" s="55" t="str">
        <f>'ERHALTENEN SCHLÜSSEL EINFÜGEN'!F16</f>
        <v>$$LLD</v>
      </c>
      <c r="IH51" s="55" t="str">
        <f>'ERHALTENEN SCHLÜSSEL EINFÜGEN'!G16</f>
        <v>$$LLD</v>
      </c>
      <c r="II51" s="55" t="str">
        <f>'ERHALTENEN SCHLÜSSEL EINFÜGEN'!H16</f>
        <v>$$LLD</v>
      </c>
      <c r="IJ51" s="55" t="str">
        <f>'ERHALTENEN SCHLÜSSEL EINFÜGEN'!I16</f>
        <v>$$LLD</v>
      </c>
      <c r="IK51" s="55" t="str">
        <f>'ERHALTENEN SCHLÜSSEL EINFÜGEN'!J16</f>
        <v>$$LLD</v>
      </c>
      <c r="IL51" s="55" t="str">
        <f>'ERHALTENEN SCHLÜSSEL EINFÜGEN'!K16</f>
        <v>$$LLD</v>
      </c>
      <c r="IM51" s="55" t="str">
        <f>'ERHALTENEN SCHLÜSSEL EINFÜGEN'!L16</f>
        <v>$$LLD</v>
      </c>
      <c r="IN51" s="55" t="str">
        <f>'ERHALTENEN SCHLÜSSEL EINFÜGEN'!M16</f>
        <v>$$LLD</v>
      </c>
      <c r="IO51" s="55" t="str">
        <f>'ERHALTENEN SCHLÜSSEL EINFÜGEN'!N16</f>
        <v>$$LLD</v>
      </c>
      <c r="IP51" s="55" t="str">
        <f>'ERHALTENEN SCHLÜSSEL EINFÜGEN'!O16</f>
        <v>$$LLD</v>
      </c>
      <c r="IQ51" s="55" t="str">
        <f>'ERHALTENEN SCHLÜSSEL EINFÜGEN'!A17</f>
        <v>$$DDL</v>
      </c>
      <c r="IR51" s="55" t="str">
        <f>'ERHALTENEN SCHLÜSSEL EINFÜGEN'!B17</f>
        <v>$$DDL</v>
      </c>
      <c r="IS51" s="55" t="str">
        <f>'ERHALTENEN SCHLÜSSEL EINFÜGEN'!C17</f>
        <v>$$DDL</v>
      </c>
      <c r="IT51" s="55" t="str">
        <f>'ERHALTENEN SCHLÜSSEL EINFÜGEN'!D17</f>
        <v>$$DDL</v>
      </c>
      <c r="IU51" s="55" t="str">
        <f>'ERHALTENEN SCHLÜSSEL EINFÜGEN'!E17</f>
        <v>$$DDL</v>
      </c>
      <c r="IV51" s="55" t="str">
        <f>'ERHALTENEN SCHLÜSSEL EINFÜGEN'!F17</f>
        <v>$$DDL</v>
      </c>
      <c r="IW51" s="55" t="str">
        <f>'ERHALTENEN SCHLÜSSEL EINFÜGEN'!G17</f>
        <v>$$DDL</v>
      </c>
      <c r="IX51" s="55" t="str">
        <f>'ERHALTENEN SCHLÜSSEL EINFÜGEN'!H17</f>
        <v>$$DDL</v>
      </c>
      <c r="IY51" s="55" t="str">
        <f>'ERHALTENEN SCHLÜSSEL EINFÜGEN'!I17</f>
        <v>$$DDL</v>
      </c>
      <c r="IZ51" s="55" t="str">
        <f>'ERHALTENEN SCHLÜSSEL EINFÜGEN'!J17</f>
        <v>$$DDL</v>
      </c>
      <c r="JA51" s="55" t="str">
        <f>'ERHALTENEN SCHLÜSSEL EINFÜGEN'!K17</f>
        <v>$$DDL</v>
      </c>
      <c r="JB51" s="55" t="str">
        <f>'ERHALTENEN SCHLÜSSEL EINFÜGEN'!L17</f>
        <v>$$DDL</v>
      </c>
      <c r="JC51" s="55" t="str">
        <f>'ERHALTENEN SCHLÜSSEL EINFÜGEN'!M17</f>
        <v>$$DDL</v>
      </c>
      <c r="JD51" s="55" t="str">
        <f>'ERHALTENEN SCHLÜSSEL EINFÜGEN'!N17</f>
        <v>$$DDL</v>
      </c>
      <c r="JE51" s="55" t="str">
        <f>'ERHALTENEN SCHLÜSSEL EINFÜGEN'!O17</f>
        <v>$$DDL</v>
      </c>
      <c r="JF51" s="55" t="str">
        <f>'ERHALTENEN SCHLÜSSEL EINFÜGEN'!A18</f>
        <v>$$DLD</v>
      </c>
      <c r="JG51" s="55" t="str">
        <f>'ERHALTENEN SCHLÜSSEL EINFÜGEN'!B18</f>
        <v>$$DLD</v>
      </c>
      <c r="JH51" s="55" t="str">
        <f>'ERHALTENEN SCHLÜSSEL EINFÜGEN'!C18</f>
        <v>$$DLD</v>
      </c>
      <c r="JI51" s="55" t="str">
        <f>'ERHALTENEN SCHLÜSSEL EINFÜGEN'!D18</f>
        <v>$$DLD</v>
      </c>
      <c r="JJ51" s="55" t="str">
        <f>'ERHALTENEN SCHLÜSSEL EINFÜGEN'!E18</f>
        <v>$$DLD</v>
      </c>
      <c r="JK51" s="55" t="str">
        <f>'ERHALTENEN SCHLÜSSEL EINFÜGEN'!F18</f>
        <v>$$DLD</v>
      </c>
      <c r="JL51" s="55" t="str">
        <f>'ERHALTENEN SCHLÜSSEL EINFÜGEN'!G18</f>
        <v>$$DDL</v>
      </c>
      <c r="JM51" s="55" t="str">
        <f>'ERHALTENEN SCHLÜSSEL EINFÜGEN'!H18</f>
        <v>$$DLD</v>
      </c>
      <c r="JN51" s="55" t="str">
        <f>'ERHALTENEN SCHLÜSSEL EINFÜGEN'!I18</f>
        <v>$$DLD</v>
      </c>
      <c r="JO51" s="55" t="str">
        <f>'ERHALTENEN SCHLÜSSEL EINFÜGEN'!J18</f>
        <v>$$DLD</v>
      </c>
      <c r="JP51" s="55" t="str">
        <f>'ERHALTENEN SCHLÜSSEL EINFÜGEN'!K18</f>
        <v>$$DLD</v>
      </c>
      <c r="JQ51" s="55" t="str">
        <f>'ERHALTENEN SCHLÜSSEL EINFÜGEN'!L18</f>
        <v>$$DLD</v>
      </c>
      <c r="JR51" s="55" t="str">
        <f>'ERHALTENEN SCHLÜSSEL EINFÜGEN'!M18</f>
        <v>$$DLD</v>
      </c>
      <c r="JS51" s="55" t="str">
        <f>'ERHALTENEN SCHLÜSSEL EINFÜGEN'!N18</f>
        <v>$$DLD</v>
      </c>
      <c r="JT51" s="55" t="str">
        <f>'ERHALTENEN SCHLÜSSEL EINFÜGEN'!O18</f>
        <v>$$DLD</v>
      </c>
      <c r="JU51" s="55" t="str">
        <f>'ERHALTENEN SCHLÜSSEL EINFÜGEN'!A19</f>
        <v>$$LDD</v>
      </c>
      <c r="JV51" s="55" t="str">
        <f>'ERHALTENEN SCHLÜSSEL EINFÜGEN'!B19</f>
        <v>$$LDD</v>
      </c>
      <c r="JW51" s="55" t="str">
        <f>'ERHALTENEN SCHLÜSSEL EINFÜGEN'!C19</f>
        <v>$$LDD</v>
      </c>
      <c r="JX51" s="55" t="str">
        <f>'ERHALTENEN SCHLÜSSEL EINFÜGEN'!D19</f>
        <v>$$LDD</v>
      </c>
      <c r="JY51" s="55" t="str">
        <f>'ERHALTENEN SCHLÜSSEL EINFÜGEN'!E19</f>
        <v>$$LDD</v>
      </c>
      <c r="JZ51" s="55" t="str">
        <f>'ERHALTENEN SCHLÜSSEL EINFÜGEN'!F19</f>
        <v>$$LDD</v>
      </c>
      <c r="KA51" s="55" t="str">
        <f>'ERHALTENEN SCHLÜSSEL EINFÜGEN'!G19</f>
        <v>$$LDD</v>
      </c>
      <c r="KB51" s="55" t="str">
        <f>'ERHALTENEN SCHLÜSSEL EINFÜGEN'!H19</f>
        <v>$$LDD</v>
      </c>
      <c r="KC51" s="55" t="str">
        <f>'ERHALTENEN SCHLÜSSEL EINFÜGEN'!I19</f>
        <v>$$LDD</v>
      </c>
      <c r="KD51" s="55" t="str">
        <f>'ERHALTENEN SCHLÜSSEL EINFÜGEN'!J19</f>
        <v>$$LDD</v>
      </c>
      <c r="KE51" s="55" t="str">
        <f>'ERHALTENEN SCHLÜSSEL EINFÜGEN'!K19</f>
        <v>$$LDD</v>
      </c>
      <c r="KF51" s="55" t="str">
        <f>'ERHALTENEN SCHLÜSSEL EINFÜGEN'!L19</f>
        <v>$$LDD</v>
      </c>
      <c r="KG51" s="55" t="str">
        <f>'ERHALTENEN SCHLÜSSEL EINFÜGEN'!M19</f>
        <v>$$LDD</v>
      </c>
      <c r="KH51" s="55" t="str">
        <f>'ERHALTENEN SCHLÜSSEL EINFÜGEN'!N19</f>
        <v>$$LDD</v>
      </c>
      <c r="KI51" s="55" t="str">
        <f>'ERHALTENEN SCHLÜSSEL EINFÜGEN'!O19</f>
        <v>$$DLD</v>
      </c>
      <c r="KJ51" s="55" t="str">
        <f>'ERHALTENEN SCHLÜSSEL EINFÜGEN'!A20</f>
        <v>$DLLL</v>
      </c>
      <c r="KK51" s="55" t="str">
        <f>'ERHALTENEN SCHLÜSSEL EINFÜGEN'!B20</f>
        <v>$DLLL</v>
      </c>
      <c r="KL51" s="55" t="str">
        <f>'ERHALTENEN SCHLÜSSEL EINFÜGEN'!C20</f>
        <v>$DLLL</v>
      </c>
      <c r="KM51" s="55" t="str">
        <f>'ERHALTENEN SCHLÜSSEL EINFÜGEN'!D20</f>
        <v>$DLLL</v>
      </c>
      <c r="KN51" s="55" t="str">
        <f>'ERHALTENEN SCHLÜSSEL EINFÜGEN'!E20</f>
        <v>$DLLL</v>
      </c>
      <c r="KO51" s="55" t="str">
        <f>'ERHALTENEN SCHLÜSSEL EINFÜGEN'!F20</f>
        <v>$DLLL</v>
      </c>
      <c r="KP51" s="55" t="str">
        <f>'ERHALTENEN SCHLÜSSEL EINFÜGEN'!G20</f>
        <v>$DLLL</v>
      </c>
      <c r="KQ51" s="55" t="str">
        <f>'ERHALTENEN SCHLÜSSEL EINFÜGEN'!H20</f>
        <v>$DLLL</v>
      </c>
      <c r="KR51" s="55" t="str">
        <f>'ERHALTENEN SCHLÜSSEL EINFÜGEN'!I20</f>
        <v>$DLLL</v>
      </c>
      <c r="KS51" s="55" t="str">
        <f>'ERHALTENEN SCHLÜSSEL EINFÜGEN'!J20</f>
        <v>$DLLL</v>
      </c>
      <c r="KT51" s="55" t="str">
        <f>'ERHALTENEN SCHLÜSSEL EINFÜGEN'!K20</f>
        <v>$DLLL</v>
      </c>
      <c r="KU51" s="55" t="str">
        <f>'ERHALTENEN SCHLÜSSEL EINFÜGEN'!L20</f>
        <v>$DLLL</v>
      </c>
      <c r="KV51" s="55" t="str">
        <f>'ERHALTENEN SCHLÜSSEL EINFÜGEN'!M20</f>
        <v>$DLLL</v>
      </c>
      <c r="KW51" s="55" t="str">
        <f>'ERHALTENEN SCHLÜSSEL EINFÜGEN'!N20</f>
        <v>$DLLL</v>
      </c>
      <c r="KX51" s="55" t="str">
        <f>'ERHALTENEN SCHLÜSSEL EINFÜGEN'!O20</f>
        <v>$DLLL</v>
      </c>
    </row>
    <row r="52" spans="4:310" x14ac:dyDescent="0.55000000000000004">
      <c r="D52" s="3"/>
      <c r="E52" s="3"/>
      <c r="F52" s="3"/>
      <c r="G52" s="48">
        <v>930.06323921144576</v>
      </c>
      <c r="H52" s="49" t="s">
        <v>22</v>
      </c>
      <c r="I52" s="56" t="s">
        <v>37</v>
      </c>
      <c r="K52" s="57" t="str">
        <f>IF($K$51=I52,H52,"")</f>
        <v/>
      </c>
      <c r="L52" s="57" t="str">
        <f>IF($L$51=I52,H52,"")</f>
        <v/>
      </c>
      <c r="M52" s="57" t="str">
        <f>IF($M$51=I52,H52,"")</f>
        <v/>
      </c>
      <c r="N52" s="57" t="str">
        <f>IF($N$51=I52,H52,"")</f>
        <v/>
      </c>
      <c r="O52" s="57" t="str">
        <f>IF($O$51=I52,H52,"")</f>
        <v/>
      </c>
      <c r="P52" s="57" t="str">
        <f>IF($P$51=I52,H52,"")</f>
        <v/>
      </c>
      <c r="Q52" s="57" t="str">
        <f>IF($Q$51=I52,H52,"")</f>
        <v/>
      </c>
      <c r="R52" s="57" t="str">
        <f>IF($R$51=I52,H52,"")</f>
        <v/>
      </c>
      <c r="S52" s="57" t="str">
        <f>IF($S$51=I52,H52,"")</f>
        <v/>
      </c>
      <c r="T52" s="57" t="str">
        <f>IF($T$51=I52,H52,"")</f>
        <v/>
      </c>
      <c r="U52" s="57" t="str">
        <f>IF($U$51=I52,H52,"")</f>
        <v/>
      </c>
      <c r="V52" s="57" t="str">
        <f>IF($V$51=I52,H52,"")</f>
        <v/>
      </c>
      <c r="W52" s="57" t="str">
        <f>IF($W$51=I52,H52,"")</f>
        <v/>
      </c>
      <c r="X52" s="57" t="str">
        <f>IF($X$51=I52,H52,"")</f>
        <v/>
      </c>
      <c r="Y52" s="57" t="str">
        <f>IF($Y$51=I52,H52,"")</f>
        <v/>
      </c>
      <c r="Z52" s="57" t="str">
        <f>IF($Z$51=I52,H52,"")</f>
        <v/>
      </c>
      <c r="AA52" s="57" t="str">
        <f>IF($AA$51=I52,H52,"")</f>
        <v/>
      </c>
      <c r="AB52" s="57" t="str">
        <f>IF($AB$51=I52,H52,"")</f>
        <v/>
      </c>
      <c r="AC52" s="57" t="str">
        <f>IF($AC$51=I52,H52,"")</f>
        <v/>
      </c>
      <c r="AD52" s="57" t="str">
        <f>IF($AD$51=I52,H52,"")</f>
        <v/>
      </c>
      <c r="AE52" t="str">
        <f>IF($AE$51=I52,H52,"")</f>
        <v/>
      </c>
      <c r="AF52" t="str">
        <f>IF($AF$51=I52,H52,"")</f>
        <v/>
      </c>
      <c r="AG52" t="str">
        <f>IF($AG$51=I52,H52,"")</f>
        <v/>
      </c>
      <c r="AH52" t="str">
        <f>IF($AH$51=I52,H52,"")</f>
        <v/>
      </c>
      <c r="AI52" t="str">
        <f>IF($AI$51=I52,H52,"")</f>
        <v/>
      </c>
      <c r="AJ52" t="str">
        <f>IF($AJ$51=I52,H52,"")</f>
        <v/>
      </c>
      <c r="AK52" t="str">
        <f>IF($AK$51=I52,H52,"")</f>
        <v/>
      </c>
      <c r="AL52" t="str">
        <f>IF($AL$51=I52,H52,"")</f>
        <v/>
      </c>
      <c r="AM52" t="str">
        <f>IF($AM$51=I52,H52,"")</f>
        <v/>
      </c>
      <c r="AN52" t="str">
        <f>IF($AN$51=I52,H52,"")</f>
        <v/>
      </c>
      <c r="AO52" t="str">
        <f>IF($AO$51=I52,H52,"")</f>
        <v/>
      </c>
      <c r="AP52" t="str">
        <f>IF($AP$51=I52,H52,"")</f>
        <v/>
      </c>
      <c r="AQ52" t="str">
        <f>IF($AQ$51=I52,H52,"")</f>
        <v/>
      </c>
      <c r="AR52" t="str">
        <f>IF($AR$51=I52,H52,"")</f>
        <v/>
      </c>
      <c r="AS52" t="str">
        <f>IF($AS$51=I52,H52,"")</f>
        <v/>
      </c>
      <c r="AT52" t="str">
        <f>IF($AT$51=I52,H52,"")</f>
        <v/>
      </c>
      <c r="AU52" t="str">
        <f>IF($AU$51=I52,H52,"")</f>
        <v/>
      </c>
      <c r="AV52" t="str">
        <f>IF($AV$51=I52,H52,"")</f>
        <v/>
      </c>
      <c r="AW52" t="str">
        <f>IF($AW$51=I52,H52,"")</f>
        <v/>
      </c>
      <c r="AX52" t="str">
        <f>IF($AX$51=I52,H52,"")</f>
        <v/>
      </c>
      <c r="AY52" t="str">
        <f>IF($AY$51=I52,H52,"")</f>
        <v/>
      </c>
      <c r="AZ52" t="str">
        <f>IF($AZ$51=I52,H52,"")</f>
        <v/>
      </c>
      <c r="BA52" t="str">
        <f>IF($BA$51=I52,H52,"")</f>
        <v/>
      </c>
      <c r="BB52" t="str">
        <f>IF($BB$51=I52,H52,"")</f>
        <v/>
      </c>
      <c r="BC52" s="39" t="str">
        <f>IF($BC$51=I52,H52,"")</f>
        <v/>
      </c>
      <c r="BD52" t="str">
        <f>IF($BD$51=I52,H52,"")</f>
        <v/>
      </c>
      <c r="BE52" t="str">
        <f>IF($BE$51=I52,H52,"")</f>
        <v/>
      </c>
      <c r="BF52" t="str">
        <f>IF($BF$51=I52,H52,"")</f>
        <v/>
      </c>
      <c r="BG52" t="str">
        <f>IF($BG$51=I52,H52,"")</f>
        <v/>
      </c>
      <c r="BH52" t="str">
        <f>IF($BH$51=I52,H52,"")</f>
        <v/>
      </c>
      <c r="BI52" t="str">
        <f>IF($BI$51=I52,H52,"")</f>
        <v/>
      </c>
      <c r="BJ52" t="str">
        <f>IF($BJ$51=I52,H52,"")</f>
        <v/>
      </c>
      <c r="BK52" t="str">
        <f>IF($BK$51=I52,H52,"")</f>
        <v/>
      </c>
      <c r="BL52" t="str">
        <f>IF($BL$51=I52,H52,"")</f>
        <v/>
      </c>
      <c r="BM52" t="str">
        <f>IF($BM$51=I52,H52,"")</f>
        <v/>
      </c>
      <c r="BN52" t="str">
        <f>IF($BN$51=I52,H52,"")</f>
        <v/>
      </c>
      <c r="BO52" t="str">
        <f>IF($BO$51=I52,H52,"")</f>
        <v/>
      </c>
      <c r="BP52" t="str">
        <f>IF($BP$51=I52,H52,"")</f>
        <v/>
      </c>
      <c r="BQ52" t="str">
        <f>IF($BQ$51=I52,H52,"")</f>
        <v/>
      </c>
      <c r="BR52" t="str">
        <f>IF($BR$51=I52,H52,"")</f>
        <v/>
      </c>
      <c r="BS52" t="str">
        <f>IF($BS$51=I52,H52,"")</f>
        <v/>
      </c>
      <c r="BT52" t="str">
        <f>IF($BT$51=I52,H52,"")</f>
        <v/>
      </c>
      <c r="BU52" t="str">
        <f>IF($BU$51=I52,H52,"")</f>
        <v/>
      </c>
      <c r="BV52" t="str">
        <f>IF($BV$51=I52,H52,"")</f>
        <v/>
      </c>
      <c r="BW52" t="str">
        <f>IF($BW$51=I52,H52,"")</f>
        <v/>
      </c>
      <c r="BX52" t="str">
        <f>IF($BX$51=I52,H52,"")</f>
        <v/>
      </c>
      <c r="BY52" t="str">
        <f>IF($BY$51=I52,H52,"")</f>
        <v/>
      </c>
      <c r="BZ52" t="str">
        <f>IF($BZ$51=I52,H52,"")</f>
        <v/>
      </c>
      <c r="CA52" t="str">
        <f>IF($CA$51=I52,H52,"")</f>
        <v/>
      </c>
      <c r="CB52" t="str">
        <f>IF($CB$51=I52,H52,"")</f>
        <v/>
      </c>
      <c r="CC52" t="str">
        <f>IF($CC$51=I52,H52,"")</f>
        <v/>
      </c>
      <c r="CD52" t="str">
        <f>IF($CD$51=I52,H52,"")</f>
        <v/>
      </c>
      <c r="CE52" t="str">
        <f>IF($CE$51=I52,H52,"")</f>
        <v/>
      </c>
      <c r="CF52" t="str">
        <f>IF($CF$51=I52,H52,"")</f>
        <v/>
      </c>
      <c r="CG52" t="str">
        <f>IF($CG$51=I52,H52,"")</f>
        <v/>
      </c>
      <c r="CH52" t="str">
        <f>IF($CH$51=I52,H52,"")</f>
        <v/>
      </c>
      <c r="CI52" t="str">
        <f>IF($CI$51=I52,H52,"")</f>
        <v/>
      </c>
      <c r="CJ52" t="str">
        <f>IF($CJ$51=I52,H52,"")</f>
        <v/>
      </c>
      <c r="CK52" t="str">
        <f>IF($CK$51=I52,H52,"")</f>
        <v/>
      </c>
      <c r="CL52" t="str">
        <f>IF($CL$51=I52,H52,"")</f>
        <v/>
      </c>
      <c r="CM52" t="str">
        <f>IF($CM$51=I52,H52,"")</f>
        <v/>
      </c>
      <c r="CN52" t="str">
        <f>IF($CN$51=I52,H52,"")</f>
        <v/>
      </c>
      <c r="CO52" t="str">
        <f>IF($CO$51=I52,H52,"")</f>
        <v/>
      </c>
      <c r="CP52" t="str">
        <f>IF($CP$51=I52,H52,"")</f>
        <v/>
      </c>
      <c r="CQ52" t="str">
        <f>IF($CQ$51=I52,H52,"")</f>
        <v/>
      </c>
      <c r="CR52" t="str">
        <f>IF($CR$51=I52,H52,"")</f>
        <v/>
      </c>
      <c r="CS52" t="str">
        <f>IF($CS$51=I52,H52,"")</f>
        <v/>
      </c>
      <c r="CT52" t="str">
        <f>IF($CT$51=I52,H52,"")</f>
        <v/>
      </c>
      <c r="CU52" t="str">
        <f>IF($CU$51=I52,H52,"")</f>
        <v/>
      </c>
      <c r="CV52" t="str">
        <f>IF($CV$51=I52,H52,"")</f>
        <v/>
      </c>
      <c r="CW52" t="str">
        <f>IF($CW$51=I52,H52,"")</f>
        <v/>
      </c>
      <c r="CX52" t="str">
        <f>IF($CX$51=I52,H52,"")</f>
        <v/>
      </c>
      <c r="CY52" t="str">
        <f>IF($CY$51=I52,H52,"")</f>
        <v/>
      </c>
      <c r="CZ52" t="str">
        <f>IF($CZ$51=I52,H52,"")</f>
        <v/>
      </c>
      <c r="DA52" t="str">
        <f>IF($DA$51=I52,H52,"")</f>
        <v/>
      </c>
      <c r="DB52" t="str">
        <f>IF($DB$51=I52,H52,"")</f>
        <v/>
      </c>
      <c r="DC52" t="str">
        <f>IF($DC$51=I52,H52,"")</f>
        <v/>
      </c>
      <c r="DD52" t="str">
        <f>IF($DD$51=I52,H52,"")</f>
        <v/>
      </c>
      <c r="DE52" t="str">
        <f>IF($DE$51=I52,H52,"")</f>
        <v/>
      </c>
      <c r="DF52" t="str">
        <f>IF($DF$51=I52,H52,"")</f>
        <v/>
      </c>
      <c r="DG52" s="58" t="str">
        <f>IF($DG$51=I52,H52,"")</f>
        <v/>
      </c>
      <c r="DH52" s="58" t="str">
        <f>IF($DH$51=I52,H52,"")</f>
        <v/>
      </c>
      <c r="DI52" s="58" t="str">
        <f>IF($DI$51=I52,H52,"")</f>
        <v/>
      </c>
      <c r="DJ52" s="58" t="str">
        <f>IF($DJ$51=I52,H52,"")</f>
        <v/>
      </c>
      <c r="DK52" s="58" t="str">
        <f>IF($DK$51=I52,H52,"")</f>
        <v/>
      </c>
      <c r="DL52" s="58" t="str">
        <f>IF($DL$51=I52,H52,"")</f>
        <v/>
      </c>
      <c r="DM52" s="58" t="str">
        <f>IF($DM$51=I52,H52,"")</f>
        <v/>
      </c>
      <c r="DN52" s="58" t="str">
        <f>IF($DN$51=I52,H52,"")</f>
        <v/>
      </c>
      <c r="DO52" s="58" t="str">
        <f>IF($DO$51=I52,H52,"")</f>
        <v/>
      </c>
      <c r="DP52" s="58" t="str">
        <f>IF($DP$51=I52,H52,"")</f>
        <v/>
      </c>
      <c r="DQ52" s="58" t="str">
        <f>IF($DQ$51=I52,H52,"")</f>
        <v/>
      </c>
      <c r="DR52" s="58" t="str">
        <f>IF($DR$51=I52,H52,"")</f>
        <v/>
      </c>
      <c r="DS52" s="58" t="str">
        <f>IF($DS$51=I52,H52,"")</f>
        <v/>
      </c>
      <c r="DT52" s="58" t="str">
        <f>IF($DT$51=I52,H52,"")</f>
        <v/>
      </c>
      <c r="DU52" s="58" t="str">
        <f>IF($DU$51=I52,H52,"")</f>
        <v/>
      </c>
      <c r="DV52" s="58" t="str">
        <f>IF($DV$51=I52,H52,"")</f>
        <v/>
      </c>
      <c r="DW52" s="58" t="str">
        <f>IF($DW$51=I52,H52,"")</f>
        <v/>
      </c>
      <c r="DX52" s="58" t="str">
        <f>IF($DX$51=I52,H52,"")</f>
        <v/>
      </c>
      <c r="DY52" s="58" t="str">
        <f>IF($DY$51=I52,H52,"")</f>
        <v/>
      </c>
      <c r="DZ52" s="58" t="str">
        <f>IF($DZ$51=I52,H52,"")</f>
        <v/>
      </c>
      <c r="EA52" s="58" t="str">
        <f>IF($EA$51=I52,H52,"")</f>
        <v/>
      </c>
      <c r="EB52" s="58" t="str">
        <f>IF($EB$51=I52,H52,"")</f>
        <v/>
      </c>
      <c r="EC52" s="58" t="str">
        <f>IF($EC$51=I52,H52,"")</f>
        <v/>
      </c>
      <c r="ED52" s="58" t="str">
        <f>IF($ED$51=I52,H52,"")</f>
        <v/>
      </c>
      <c r="EE52" s="58" t="str">
        <f>IF($EE$51=I52,H52,"")</f>
        <v/>
      </c>
      <c r="EF52" s="58" t="str">
        <f>IF($EF$51=I52,H52,"")</f>
        <v/>
      </c>
      <c r="EG52" s="58" t="str">
        <f>IF($EG$51=I52,H52,"")</f>
        <v/>
      </c>
      <c r="EH52" s="58" t="str">
        <f>IF($EH$51=I52,H52,"")</f>
        <v/>
      </c>
      <c r="EI52" s="58" t="str">
        <f>IF($EI$51=I52,H52,"")</f>
        <v/>
      </c>
      <c r="EJ52" s="58" t="str">
        <f>IF($EJ$51=I52,H52,"")</f>
        <v/>
      </c>
      <c r="EK52" s="58" t="str">
        <f>IF($EK$51=I52,H52,"")</f>
        <v/>
      </c>
      <c r="EL52" s="58" t="str">
        <f>IF($EL$51=I52,H52,"")</f>
        <v/>
      </c>
      <c r="EM52" s="58" t="str">
        <f>IF($EM$51=I52,H52,"")</f>
        <v/>
      </c>
      <c r="EN52" s="58" t="str">
        <f>IF($EN$51=I52,H52,"")</f>
        <v/>
      </c>
      <c r="EO52" s="58" t="str">
        <f>IF($EO$51=I52,H52,"")</f>
        <v/>
      </c>
      <c r="EP52" s="58" t="str">
        <f>IF($EP$51=I52,H52,"")</f>
        <v/>
      </c>
      <c r="EQ52" s="58" t="str">
        <f>IF($EQ$51=I52,H52,"")</f>
        <v/>
      </c>
      <c r="ER52" s="58" t="str">
        <f>IF($ER$51=I52,H52,"")</f>
        <v/>
      </c>
      <c r="ES52" s="58" t="str">
        <f>IF($ES$51=I52,H52,"")</f>
        <v/>
      </c>
      <c r="ET52" s="58" t="str">
        <f>IF($ET$51=I52,H52,"")</f>
        <v/>
      </c>
      <c r="EU52" s="58" t="str">
        <f>IF($EU$51=I52,H52,"")</f>
        <v/>
      </c>
      <c r="EV52" s="58" t="str">
        <f>IF($EV$51=I52,H52,"")</f>
        <v/>
      </c>
      <c r="EW52" s="58" t="str">
        <f>IF($EW$51=I52,H52,"")</f>
        <v/>
      </c>
      <c r="EX52" s="58" t="str">
        <f>IF($EX$51=I52,H52,"")</f>
        <v/>
      </c>
      <c r="EY52" s="58" t="str">
        <f>IF($EY$51=I52,H52,"")</f>
        <v/>
      </c>
      <c r="EZ52" s="58" t="str">
        <f>IF($EZ$51=I52,H52,"")</f>
        <v/>
      </c>
      <c r="FA52" s="58" t="str">
        <f>IF($FA$51=I52,H52,"")</f>
        <v/>
      </c>
      <c r="FB52" s="58" t="str">
        <f>IF($FB$51=I52,H52,"")</f>
        <v/>
      </c>
      <c r="FC52" s="58" t="str">
        <f>IF($FC$51=I52,H52,"")</f>
        <v/>
      </c>
      <c r="FD52" s="58" t="str">
        <f>IF($FD$51=I52,H52,"")</f>
        <v/>
      </c>
      <c r="FE52" s="58" t="str">
        <f>IF($FE$51=I52,H52,"")</f>
        <v/>
      </c>
      <c r="FF52" s="58" t="str">
        <f>IF($FF$51=I52,H52,"")</f>
        <v/>
      </c>
      <c r="FG52" s="58" t="str">
        <f>IF($FG$51=I52,H52,"")</f>
        <v/>
      </c>
      <c r="FH52" s="58" t="str">
        <f>IF($FH$51=I52,H52,"")</f>
        <v/>
      </c>
      <c r="FI52" s="58" t="str">
        <f>IF($FI$51=I52,H52,"")</f>
        <v/>
      </c>
      <c r="FJ52" s="58" t="str">
        <f>IF($FJ$51=I52,H52,"")</f>
        <v/>
      </c>
      <c r="FK52" s="58" t="str">
        <f>IF($FK$51=I52,H52,"")</f>
        <v/>
      </c>
      <c r="FL52" s="58" t="str">
        <f>IF($FL$51=I52,H52,"")</f>
        <v/>
      </c>
      <c r="FM52" s="58" t="str">
        <f>IF($FM$51=I52,H52,"")</f>
        <v/>
      </c>
      <c r="FN52" s="58" t="str">
        <f>IF($FN$51=I52,H52,"")</f>
        <v/>
      </c>
      <c r="FO52" s="58" t="str">
        <f>IF($FO$51=I52,H52,"")</f>
        <v/>
      </c>
      <c r="FP52" s="58" t="str">
        <f>IF($FP$51=I52,H52,"")</f>
        <v/>
      </c>
      <c r="FQ52" s="58" t="str">
        <f>IF($FQ$51=I52,H52,"")</f>
        <v/>
      </c>
      <c r="FR52" s="58" t="str">
        <f>IF($FR$51=I52,H52,"")</f>
        <v/>
      </c>
      <c r="FS52" s="58" t="str">
        <f>IF($FS$51=I52,H52,"")</f>
        <v/>
      </c>
      <c r="FT52" s="58" t="str">
        <f>IF($FT$51=I52,H52,"")</f>
        <v/>
      </c>
      <c r="FU52" s="58" t="str">
        <f>IF($FU$51=I52,H52,"")</f>
        <v/>
      </c>
      <c r="FV52" s="58" t="str">
        <f>IF($FV$51=I52,H52,"")</f>
        <v/>
      </c>
      <c r="FW52" s="58" t="str">
        <f>IF($FW$51=I52,H52,"")</f>
        <v/>
      </c>
      <c r="FX52" s="58" t="str">
        <f>IF($FX$51=I52,H52,"")</f>
        <v/>
      </c>
      <c r="FY52" s="58" t="str">
        <f>IF($FY$51=I52,H52,"")</f>
        <v/>
      </c>
      <c r="FZ52" s="58" t="str">
        <f>IF($FZ$51=I52,H52,"")</f>
        <v/>
      </c>
      <c r="GA52" s="58" t="str">
        <f>IF($GA$51=I52,H52,"")</f>
        <v/>
      </c>
      <c r="GB52" s="58" t="str">
        <f>IF($GB$51=I52,H52,"")</f>
        <v/>
      </c>
      <c r="GC52" s="58" t="str">
        <f>IF($GC$51=I52,H52,"")</f>
        <v/>
      </c>
      <c r="GD52" s="58" t="str">
        <f>IF($GD$51=I52,H52,"")</f>
        <v/>
      </c>
      <c r="GE52" s="58" t="str">
        <f>IF($GE$51=I52,H52,"")</f>
        <v/>
      </c>
      <c r="GF52" s="58" t="str">
        <f>IF($GF$51=I52,H52,"")</f>
        <v/>
      </c>
      <c r="GG52" s="58" t="str">
        <f>IF($GG$51=I52,H52,"")</f>
        <v/>
      </c>
      <c r="GH52" s="58" t="str">
        <f>IF($GH$51=I52,H52,"")</f>
        <v/>
      </c>
      <c r="GI52" s="58" t="str">
        <f>IF($GI$51=I52,H52,"")</f>
        <v/>
      </c>
      <c r="GJ52" s="58" t="str">
        <f>IF($GJ$51=I52,H52,"")</f>
        <v/>
      </c>
      <c r="GK52" s="58" t="str">
        <f>IF($GK$51=I52,H52,"")</f>
        <v/>
      </c>
      <c r="GL52" s="58" t="str">
        <f>IF($GL$51=I52,H52,"")</f>
        <v/>
      </c>
      <c r="GM52" s="58" t="str">
        <f>IF($GM$51=I52,H52,"")</f>
        <v/>
      </c>
      <c r="GN52" s="58" t="str">
        <f>IF($GN$51=I52,H52,"")</f>
        <v/>
      </c>
      <c r="GO52" s="58" t="str">
        <f>IF($GO$51=I52,H52,"")</f>
        <v/>
      </c>
      <c r="GP52" s="58" t="str">
        <f>IF($GP$51=I52,H52,"")</f>
        <v/>
      </c>
      <c r="GQ52" s="58" t="str">
        <f>IF($GQ$51=I52,H52,"")</f>
        <v/>
      </c>
      <c r="GR52" s="58" t="str">
        <f>IF($GR$51=I52,H52,"")</f>
        <v/>
      </c>
      <c r="GS52" s="58" t="str">
        <f>IF($GS$51=I52,H52,"")</f>
        <v/>
      </c>
      <c r="GT52" s="58" t="str">
        <f>IF($GT$51=I52,H52,"")</f>
        <v/>
      </c>
      <c r="GU52" s="58" t="str">
        <f>IF($GU$51=I52,H52,"")</f>
        <v/>
      </c>
      <c r="GV52" s="58" t="str">
        <f>IF($GV$51=I52,H52,"")</f>
        <v/>
      </c>
      <c r="GW52" s="58" t="str">
        <f>IF($GW$51=I52,H52,"")</f>
        <v/>
      </c>
      <c r="GX52" s="58" t="str">
        <f>IF($GX$51=I52,H52,"")</f>
        <v/>
      </c>
      <c r="GY52" s="58" t="str">
        <f>IF($GY$51=I52,H52,"")</f>
        <v/>
      </c>
      <c r="GZ52" s="58" t="str">
        <f>IF($GZ$51=I52,H52,"")</f>
        <v/>
      </c>
      <c r="HA52" s="58" t="str">
        <f>IF($HA$51=I52,H52,"")</f>
        <v/>
      </c>
      <c r="HB52" s="58" t="str">
        <f>IF($HB$51=I52,H52,"")</f>
        <v/>
      </c>
      <c r="HC52" s="58" t="str">
        <f>IF($HC$51=I52,H52,"")</f>
        <v/>
      </c>
      <c r="HD52" s="58" t="str">
        <f>IF($HD$51=I52,H52,"")</f>
        <v/>
      </c>
      <c r="HE52" s="58" t="str">
        <f>IF($HE$51=I52,H52,"")</f>
        <v/>
      </c>
      <c r="HF52" s="58" t="str">
        <f>IF($HF$51=I52,H52,"")</f>
        <v/>
      </c>
      <c r="HG52" s="58" t="str">
        <f>IF($HG$51=I52,H52,"")</f>
        <v/>
      </c>
      <c r="HH52" s="58" t="str">
        <f>IF($HH$51=I52,H52,"")</f>
        <v/>
      </c>
      <c r="HI52" s="58" t="str">
        <f>IF($HI$51=I52,H52,"")</f>
        <v/>
      </c>
      <c r="HJ52" s="58" t="str">
        <f>IF($HJ$51=I52,H52,"")</f>
        <v/>
      </c>
      <c r="HK52" s="58" t="str">
        <f>IF($HK$51=I52,H52,"")</f>
        <v/>
      </c>
      <c r="HL52" s="58" t="str">
        <f>IF($HL$51=I52,H52,"")</f>
        <v/>
      </c>
      <c r="HM52" s="58" t="str">
        <f>IF($HM$51=I52,H52,"")</f>
        <v/>
      </c>
      <c r="HN52" s="58" t="str">
        <f>IF($HN$51=I52,H52,"")</f>
        <v/>
      </c>
      <c r="HO52" s="58" t="str">
        <f>IF($HO$51=I52,H52,"")</f>
        <v/>
      </c>
      <c r="HP52" s="58" t="str">
        <f>IF($HP$51=I52,H52,"")</f>
        <v/>
      </c>
      <c r="HQ52" s="58" t="str">
        <f>IF($HQ$51=I52,H52,"")</f>
        <v/>
      </c>
      <c r="HR52" s="58" t="str">
        <f>IF($HR$51=I52,H52,"")</f>
        <v/>
      </c>
      <c r="HS52" s="58" t="str">
        <f>IF($HS$51=I52,H52,"")</f>
        <v/>
      </c>
      <c r="HT52" s="58" t="str">
        <f>IF($HT$51=I52,H52,"")</f>
        <v/>
      </c>
      <c r="HU52" s="58" t="str">
        <f>IF($HU$51=I52,H52,"")</f>
        <v/>
      </c>
      <c r="HV52" s="58" t="str">
        <f>IF($HV$51=I52,H52,"")</f>
        <v/>
      </c>
      <c r="HW52" s="58" t="str">
        <f>IF($HW$51=I52,H52,"")</f>
        <v/>
      </c>
      <c r="HX52" s="58" t="str">
        <f>IF($HX$51=I52,H52,"")</f>
        <v/>
      </c>
      <c r="HY52" s="58" t="str">
        <f>IF($HY$51=I52,H52,"")</f>
        <v/>
      </c>
      <c r="HZ52" s="58" t="str">
        <f>IF($HZ$51=I52,H52,"")</f>
        <v/>
      </c>
      <c r="IA52" s="58" t="str">
        <f>IF($IA$51=I52,H52,"")</f>
        <v/>
      </c>
      <c r="IB52" s="58" t="str">
        <f>IF($IB$51=I52,H52,"")</f>
        <v/>
      </c>
      <c r="IC52" s="58" t="str">
        <f>IF($IC$51=I52,H52,"")</f>
        <v/>
      </c>
      <c r="ID52" s="58" t="str">
        <f>IF($ID$51=I52,H52,"")</f>
        <v/>
      </c>
      <c r="IE52" s="58" t="str">
        <f>IF($IE$51=I52,H52,"")</f>
        <v/>
      </c>
      <c r="IF52" s="58" t="str">
        <f>IF($IF$51=I52,H52,"")</f>
        <v/>
      </c>
      <c r="IG52" s="58" t="str">
        <f>IF($IG$51=I52,H52,"")</f>
        <v/>
      </c>
      <c r="IH52" s="58" t="str">
        <f>IF($IH$51=I52,H52,"")</f>
        <v/>
      </c>
      <c r="II52" s="58" t="str">
        <f>IF($II$51=I52,H52,"")</f>
        <v/>
      </c>
      <c r="IJ52" s="58" t="str">
        <f>IF($IJ$51=I52,H52,"")</f>
        <v/>
      </c>
      <c r="IK52" s="58" t="str">
        <f>IF($IK$51=I52,H52,"")</f>
        <v/>
      </c>
      <c r="IL52" s="58" t="str">
        <f>IF($IL$51=I52,H52,"")</f>
        <v/>
      </c>
      <c r="IM52" s="58" t="str">
        <f>IF($IM$51=I52,H52,"")</f>
        <v/>
      </c>
      <c r="IN52" s="58" t="str">
        <f>IF($IN$51=I52,H52,"")</f>
        <v/>
      </c>
      <c r="IO52" s="58" t="str">
        <f>IF($IO$51=I52,H52,"")</f>
        <v/>
      </c>
      <c r="IP52" s="58" t="str">
        <f>IF($IP$51=I52,H52,"")</f>
        <v/>
      </c>
      <c r="IQ52" s="58" t="str">
        <f>IF($IQ$51=I52,H52,"")</f>
        <v/>
      </c>
      <c r="IR52" s="58" t="str">
        <f>IF($IR$51=I52,H52,"")</f>
        <v/>
      </c>
      <c r="IS52" s="58" t="str">
        <f>IF($IS$51=I52,H52,"")</f>
        <v/>
      </c>
      <c r="IT52" s="58" t="str">
        <f>IF($IT$51=I52,H52,"")</f>
        <v/>
      </c>
      <c r="IU52" s="58" t="str">
        <f>IF($IU$51=I52,H52,"")</f>
        <v/>
      </c>
      <c r="IV52" s="58" t="str">
        <f>IF($IV$51=I52,H52,"")</f>
        <v/>
      </c>
      <c r="IW52" s="58" t="str">
        <f>IF($IW$51=I52,H52,"")</f>
        <v/>
      </c>
      <c r="IX52" s="58" t="str">
        <f>IF($IX$51=I52,H52,"")</f>
        <v/>
      </c>
      <c r="IY52" s="58" t="str">
        <f>IF($IY$51=I52,H52,"")</f>
        <v/>
      </c>
      <c r="IZ52" s="58" t="str">
        <f>IF($IZ$51=I52,H52,"")</f>
        <v/>
      </c>
      <c r="JA52" s="58" t="str">
        <f>IF($JA$51=I52,H52,"")</f>
        <v/>
      </c>
      <c r="JB52" s="58" t="str">
        <f>IF($JB$51=I52,H52,"")</f>
        <v/>
      </c>
      <c r="JC52" s="58" t="str">
        <f>IF($JC$51=I52,H52,"")</f>
        <v/>
      </c>
      <c r="JD52" s="58" t="str">
        <f>IF($JD$51=I52,H52,"")</f>
        <v/>
      </c>
      <c r="JE52" s="58" t="str">
        <f>IF($JE$51=I52,H52,"")</f>
        <v/>
      </c>
      <c r="JF52" s="58" t="str">
        <f>IF($JF$51=I52,H52,"")</f>
        <v/>
      </c>
      <c r="JG52" s="58" t="str">
        <f>IF($JG$51=I52,H52,"")</f>
        <v/>
      </c>
      <c r="JH52" s="58" t="str">
        <f>IF($JH$51=I52,H52,"")</f>
        <v/>
      </c>
      <c r="JI52" s="58" t="str">
        <f>IF($JI$51=I52,H52,"")</f>
        <v/>
      </c>
      <c r="JJ52" s="58" t="str">
        <f>IF($JJ$51=I52,H52,"")</f>
        <v/>
      </c>
      <c r="JK52" s="58" t="str">
        <f>IF($JK$51=I52,H52,"")</f>
        <v/>
      </c>
      <c r="JL52" s="58" t="str">
        <f>IF($JL$51=I52,H52,"")</f>
        <v/>
      </c>
      <c r="JM52" s="58" t="str">
        <f>IF($JM$51=I52,H52,"")</f>
        <v/>
      </c>
      <c r="JN52" s="58" t="str">
        <f>IF($JN$51=I52,H52,"")</f>
        <v/>
      </c>
      <c r="JO52" s="58" t="str">
        <f>IF($JO$51=I52,H52,"")</f>
        <v/>
      </c>
      <c r="JP52" s="58" t="str">
        <f>IF($JP$51=I52,H52,"")</f>
        <v/>
      </c>
      <c r="JQ52" s="58" t="str">
        <f>IF($JQ$51=I52,H52,"")</f>
        <v/>
      </c>
      <c r="JR52" s="58" t="str">
        <f>IF($JR$51=I52,H52,"")</f>
        <v/>
      </c>
      <c r="JS52" s="58" t="str">
        <f>IF($JS$51=I52,H52,"")</f>
        <v/>
      </c>
      <c r="JT52" s="58" t="str">
        <f>IF($JT$51=I52,H52,"")</f>
        <v/>
      </c>
      <c r="JU52" s="58" t="str">
        <f>IF($JU$51=I52,H52,"")</f>
        <v/>
      </c>
      <c r="JV52" s="58" t="str">
        <f>IF($JV$51=I52,H52,"")</f>
        <v/>
      </c>
      <c r="JW52" s="58" t="str">
        <f>IF($JW$51=I52,H52,"")</f>
        <v/>
      </c>
      <c r="JX52" s="58" t="str">
        <f>IF($JX$51=I52,H52,"")</f>
        <v/>
      </c>
      <c r="JY52" s="58" t="str">
        <f>IF($JY$51=I52,H52,"")</f>
        <v/>
      </c>
      <c r="JZ52" s="58" t="str">
        <f>IF($JZ$51=I52,H52,"")</f>
        <v/>
      </c>
      <c r="KA52" s="58" t="str">
        <f>IF($KA$51=I52,H52,"")</f>
        <v/>
      </c>
      <c r="KB52" s="58" t="str">
        <f>IF($KB$51=I52,H52,"")</f>
        <v/>
      </c>
      <c r="KC52" s="58" t="str">
        <f>IF($KC$51=I52,H52,"")</f>
        <v/>
      </c>
      <c r="KD52" s="58" t="str">
        <f>IF($KD$51=I52,H52,"")</f>
        <v/>
      </c>
      <c r="KE52" s="58" t="str">
        <f>IF($KE$51=I52,H52,"")</f>
        <v/>
      </c>
      <c r="KF52" s="58" t="str">
        <f>IF($KF$51=I52,H52,"")</f>
        <v/>
      </c>
      <c r="KG52" s="58" t="str">
        <f>IF($KG$51=I52,H52,"")</f>
        <v/>
      </c>
      <c r="KH52" s="58" t="str">
        <f>IF($KH$51=I52,H52,"")</f>
        <v/>
      </c>
      <c r="KI52" s="58" t="str">
        <f>IF($KI$51=I52,H52,"")</f>
        <v/>
      </c>
      <c r="KJ52" s="58" t="str">
        <f>IF($KJ$51=I52,H52,"")</f>
        <v/>
      </c>
      <c r="KK52" s="58" t="str">
        <f>IF($KK$51=I52,H52,"")</f>
        <v/>
      </c>
      <c r="KL52" s="58" t="str">
        <f>IF($KL$51=I52,H52,"")</f>
        <v/>
      </c>
      <c r="KM52" s="58" t="str">
        <f>IF($KM$51=I52,H52,"")</f>
        <v/>
      </c>
      <c r="KN52" s="58" t="str">
        <f>IF($KN$51=I52,H52,"")</f>
        <v/>
      </c>
      <c r="KO52" s="58" t="str">
        <f>IF($KO$51=I52,H52,"")</f>
        <v/>
      </c>
      <c r="KP52" s="58" t="str">
        <f>IF($KP$51=I52,H52,"")</f>
        <v/>
      </c>
      <c r="KQ52" s="58" t="str">
        <f>IF($KQ$51=I52,H52,"")</f>
        <v/>
      </c>
      <c r="KR52" s="58" t="str">
        <f>IF($KR$51=I52,H52,"")</f>
        <v/>
      </c>
      <c r="KS52" s="58" t="str">
        <f>IF($KS$51=I52,H52,"")</f>
        <v/>
      </c>
      <c r="KT52" s="58" t="str">
        <f>IF($KT$51=I52,H52,"")</f>
        <v/>
      </c>
      <c r="KU52" s="58" t="str">
        <f>IF($KU$51=I52,H52,"")</f>
        <v/>
      </c>
      <c r="KV52" s="58" t="str">
        <f>IF($KV$51=I52,H52,"")</f>
        <v/>
      </c>
      <c r="KW52" s="58" t="str">
        <f>IF($KW$51=I52,H52,"")</f>
        <v/>
      </c>
      <c r="KX52" s="58" t="str">
        <f>IF($KX$51=I52,H52,"")</f>
        <v/>
      </c>
    </row>
    <row r="53" spans="4:310" x14ac:dyDescent="0.55000000000000004">
      <c r="D53" s="11" t="s">
        <v>88</v>
      </c>
      <c r="E53" s="11"/>
      <c r="F53" s="11"/>
      <c r="G53" s="48">
        <v>753.33026216421047</v>
      </c>
      <c r="H53" s="49" t="s">
        <v>5</v>
      </c>
      <c r="I53" s="56" t="s">
        <v>38</v>
      </c>
      <c r="J53" s="72" t="s">
        <v>63</v>
      </c>
      <c r="K53" s="57" t="str">
        <f t="shared" ref="K53:K88" si="418">IF($K$51=I53,H53,"")</f>
        <v/>
      </c>
      <c r="L53" s="57" t="str">
        <f t="shared" ref="L53:L88" si="419">IF($L$51=I53,H53,"")</f>
        <v/>
      </c>
      <c r="M53" s="57" t="str">
        <f t="shared" ref="M53:M88" si="420">IF($M$51=I53,H53,"")</f>
        <v/>
      </c>
      <c r="N53" s="57" t="str">
        <f t="shared" ref="N53:N88" si="421">IF($N$51=I53,H53,"")</f>
        <v/>
      </c>
      <c r="O53" s="57" t="str">
        <f t="shared" ref="O53:O88" si="422">IF($O$51=I53,H53,"")</f>
        <v/>
      </c>
      <c r="P53" s="57" t="str">
        <f t="shared" ref="P53:P88" si="423">IF($P$51=I53,H53,"")</f>
        <v/>
      </c>
      <c r="Q53" s="57" t="str">
        <f t="shared" ref="Q53:Q88" si="424">IF($Q$51=I53,H53,"")</f>
        <v/>
      </c>
      <c r="R53" s="57" t="str">
        <f t="shared" ref="R53:R88" si="425">IF($R$51=I53,H53,"")</f>
        <v/>
      </c>
      <c r="S53" s="57" t="str">
        <f t="shared" ref="S53:S88" si="426">IF($S$51=I53,H53,"")</f>
        <v/>
      </c>
      <c r="T53" s="57" t="str">
        <f t="shared" ref="T53:T88" si="427">IF($T$51=I53,H53,"")</f>
        <v/>
      </c>
      <c r="U53" s="57" t="str">
        <f t="shared" ref="U53:U88" si="428">IF($U$51=I53,H53,"")</f>
        <v/>
      </c>
      <c r="V53" s="57" t="str">
        <f t="shared" ref="V53:V88" si="429">IF($V$51=I53,H53,"")</f>
        <v/>
      </c>
      <c r="W53" s="57" t="str">
        <f t="shared" ref="W53:W88" si="430">IF($W$51=I53,H53,"")</f>
        <v/>
      </c>
      <c r="X53" s="57" t="str">
        <f t="shared" ref="X53:X88" si="431">IF($X$51=I53,H53,"")</f>
        <v/>
      </c>
      <c r="Y53" s="57" t="str">
        <f t="shared" ref="Y53:Y88" si="432">IF($Y$51=I53,H53,"")</f>
        <v/>
      </c>
      <c r="Z53" s="57" t="str">
        <f t="shared" ref="Z53:Z88" si="433">IF($Z$51=I53,H53,"")</f>
        <v/>
      </c>
      <c r="AA53" s="57" t="str">
        <f t="shared" ref="AA53:AA88" si="434">IF($AA$51=I53,H53,"")</f>
        <v/>
      </c>
      <c r="AB53" s="57" t="str">
        <f t="shared" ref="AB53:AB88" si="435">IF($AB$51=I53,H53,"")</f>
        <v>F</v>
      </c>
      <c r="AC53" s="57" t="str">
        <f t="shared" ref="AC53:AC88" si="436">IF($AC$51=I53,H53,"")</f>
        <v/>
      </c>
      <c r="AD53" s="57" t="str">
        <f t="shared" ref="AD53:AD88" si="437">IF($AD$51=I53,H53,"")</f>
        <v/>
      </c>
      <c r="AE53" s="39" t="str">
        <f t="shared" ref="AE53:AE88" si="438">IF($AE$51=I53,H53,"")</f>
        <v/>
      </c>
      <c r="AF53" s="39" t="str">
        <f t="shared" ref="AF53:AF88" si="439">IF($AF$51=I53,H53,"")</f>
        <v/>
      </c>
      <c r="AG53" s="39" t="str">
        <f t="shared" ref="AG53:AG88" si="440">IF($AG$51=I53,H53,"")</f>
        <v/>
      </c>
      <c r="AH53" s="39" t="str">
        <f t="shared" ref="AH53:AH88" si="441">IF($AH$51=I53,H53,"")</f>
        <v/>
      </c>
      <c r="AI53" s="39" t="str">
        <f t="shared" ref="AI53:AI88" si="442">IF($AI$51=I53,H53,"")</f>
        <v/>
      </c>
      <c r="AJ53" s="39" t="str">
        <f t="shared" ref="AJ53:AJ88" si="443">IF($AJ$51=I53,H53,"")</f>
        <v/>
      </c>
      <c r="AK53" s="39" t="str">
        <f t="shared" ref="AK53:AK88" si="444">IF($AK$51=I53,H53,"")</f>
        <v/>
      </c>
      <c r="AL53" s="39" t="str">
        <f t="shared" ref="AL53:AL88" si="445">IF($AL$51=I53,H53,"")</f>
        <v>F</v>
      </c>
      <c r="AM53" s="39" t="str">
        <f t="shared" ref="AM53:AM88" si="446">IF($AM$51=I53,H53,"")</f>
        <v/>
      </c>
      <c r="AN53" s="39" t="str">
        <f t="shared" ref="AN53:AN88" si="447">IF($AN$51=I53,H53,"")</f>
        <v/>
      </c>
      <c r="AO53" s="39" t="str">
        <f t="shared" ref="AO53:AO88" si="448">IF($AO$51=I53,H53,"")</f>
        <v/>
      </c>
      <c r="AP53" s="39" t="str">
        <f t="shared" ref="AP53:AP88" si="449">IF($AP$51=I53,H53,"")</f>
        <v>F</v>
      </c>
      <c r="AQ53" s="39" t="str">
        <f t="shared" ref="AQ53:AQ88" si="450">IF($AQ$51=I53,H53,"")</f>
        <v/>
      </c>
      <c r="AR53" s="39" t="str">
        <f t="shared" ref="AR53:AR88" si="451">IF($AR$51=I53,H53,"")</f>
        <v/>
      </c>
      <c r="AS53" s="39" t="str">
        <f t="shared" ref="AS53:AS88" si="452">IF($AS$51=I53,H53,"")</f>
        <v/>
      </c>
      <c r="AT53" s="39" t="str">
        <f t="shared" ref="AT53:AT88" si="453">IF($AT$51=I53,H53,"")</f>
        <v/>
      </c>
      <c r="AU53" s="39" t="str">
        <f t="shared" ref="AU53:AU88" si="454">IF($AU$51=I53,H53,"")</f>
        <v/>
      </c>
      <c r="AV53" s="39" t="str">
        <f t="shared" ref="AV53:AV88" si="455">IF($AV$51=I53,H53,"")</f>
        <v/>
      </c>
      <c r="AW53" s="39" t="str">
        <f t="shared" ref="AW53:AW88" si="456">IF($AW$51=I53,H53,"")</f>
        <v/>
      </c>
      <c r="AX53" s="39" t="str">
        <f t="shared" ref="AX53:AX88" si="457">IF($AX$51=I53,H53,"")</f>
        <v/>
      </c>
      <c r="AY53" s="39" t="str">
        <f t="shared" ref="AY53:AY88" si="458">IF($AY$51=I53,H53,"")</f>
        <v/>
      </c>
      <c r="AZ53" s="39" t="str">
        <f t="shared" ref="AZ53:AZ88" si="459">IF($AZ$51=I53,H53,"")</f>
        <v/>
      </c>
      <c r="BA53" s="39" t="str">
        <f t="shared" ref="BA53:BA88" si="460">IF($BA$51=I53,H53,"")</f>
        <v/>
      </c>
      <c r="BB53" s="39" t="str">
        <f t="shared" ref="BB53:BB88" si="461">IF($BB$51=I53,H53,"")</f>
        <v/>
      </c>
      <c r="BC53" s="39" t="str">
        <f t="shared" ref="BC53:BC88" si="462">IF($BC$51=I53,H53,"")</f>
        <v/>
      </c>
      <c r="BD53" s="39" t="str">
        <f t="shared" ref="BD53:BD88" si="463">IF($BD$51=I53,H53,"")</f>
        <v/>
      </c>
      <c r="BE53" s="39" t="str">
        <f t="shared" ref="BE53:BE88" si="464">IF($BE$51=I53,H53,"")</f>
        <v/>
      </c>
      <c r="BF53" s="39" t="str">
        <f t="shared" ref="BF53:BF88" si="465">IF($BF$51=I53,H53,"")</f>
        <v/>
      </c>
      <c r="BG53" s="39" t="str">
        <f t="shared" ref="BG53:BG88" si="466">IF($BG$51=I53,H53,"")</f>
        <v/>
      </c>
      <c r="BH53" s="39" t="str">
        <f t="shared" ref="BH53:BH88" si="467">IF($BH$51=I53,H53,"")</f>
        <v/>
      </c>
      <c r="BI53" s="39" t="str">
        <f t="shared" ref="BI53:BI88" si="468">IF($BI$51=I53,H53,"")</f>
        <v/>
      </c>
      <c r="BJ53" s="39" t="str">
        <f t="shared" ref="BJ53:BJ88" si="469">IF($BJ$51=I53,H53,"")</f>
        <v/>
      </c>
      <c r="BK53" s="39" t="str">
        <f t="shared" ref="BK53:BK88" si="470">IF($BK$51=I53,H53,"")</f>
        <v/>
      </c>
      <c r="BL53" s="39" t="str">
        <f t="shared" ref="BL53:BL88" si="471">IF($BL$51=I53,H53,"")</f>
        <v/>
      </c>
      <c r="BM53" s="39" t="str">
        <f t="shared" ref="BM53:BM88" si="472">IF($BM$51=I53,H53,"")</f>
        <v/>
      </c>
      <c r="BN53" s="39" t="str">
        <f t="shared" ref="BN53:BN88" si="473">IF($BN$51=I53,H53,"")</f>
        <v/>
      </c>
      <c r="BO53" s="39" t="str">
        <f t="shared" ref="BO53:BO88" si="474">IF($BO$51=I53,H53,"")</f>
        <v/>
      </c>
      <c r="BP53" s="39" t="str">
        <f t="shared" ref="BP53:BP88" si="475">IF($BP$51=I53,H53,"")</f>
        <v/>
      </c>
      <c r="BQ53" s="39" t="str">
        <f t="shared" ref="BQ53:BQ88" si="476">IF($BQ$51=I53,H53,"")</f>
        <v/>
      </c>
      <c r="BR53" s="39" t="str">
        <f t="shared" ref="BR53:BR88" si="477">IF($BR$51=I53,H53,"")</f>
        <v/>
      </c>
      <c r="BS53" s="39" t="str">
        <f t="shared" ref="BS53:BS88" si="478">IF($BS$51=I53,H53,"")</f>
        <v/>
      </c>
      <c r="BT53" s="39" t="str">
        <f t="shared" ref="BT53:BT88" si="479">IF($BT$51=I53,H53,"")</f>
        <v/>
      </c>
      <c r="BU53" s="39" t="str">
        <f t="shared" ref="BU53:BU88" si="480">IF($BU$51=I53,H53,"")</f>
        <v/>
      </c>
      <c r="BV53" s="39" t="str">
        <f t="shared" ref="BV53:BV88" si="481">IF($BV$51=I53,H53,"")</f>
        <v/>
      </c>
      <c r="BW53" s="39" t="str">
        <f t="shared" ref="BW53:BW88" si="482">IF($BW$51=I53,H53,"")</f>
        <v/>
      </c>
      <c r="BX53" s="39" t="str">
        <f t="shared" ref="BX53:BX88" si="483">IF($BX$51=I53,H53,"")</f>
        <v/>
      </c>
      <c r="BY53" s="39" t="str">
        <f t="shared" ref="BY53:BY88" si="484">IF($BY$51=I53,H53,"")</f>
        <v/>
      </c>
      <c r="BZ53" s="39" t="str">
        <f t="shared" ref="BZ53:BZ88" si="485">IF($BZ$51=I53,H53,"")</f>
        <v/>
      </c>
      <c r="CA53" s="39" t="str">
        <f t="shared" ref="CA53:CA88" si="486">IF($CA$51=I53,H53,"")</f>
        <v/>
      </c>
      <c r="CB53" s="39" t="str">
        <f t="shared" ref="CB53:CB88" si="487">IF($CB$51=I53,H53,"")</f>
        <v/>
      </c>
      <c r="CC53" s="39" t="str">
        <f t="shared" ref="CC53:CC88" si="488">IF($CC$51=I53,H53,"")</f>
        <v/>
      </c>
      <c r="CD53" s="39" t="str">
        <f t="shared" ref="CD53:CD88" si="489">IF($CD$51=I53,H53,"")</f>
        <v/>
      </c>
      <c r="CE53" s="39" t="str">
        <f t="shared" ref="CE53:CE88" si="490">IF($CE$51=I53,H53,"")</f>
        <v/>
      </c>
      <c r="CF53" s="39" t="str">
        <f t="shared" ref="CF53:CF88" si="491">IF($CF$51=I53,H53,"")</f>
        <v/>
      </c>
      <c r="CG53" s="39" t="str">
        <f t="shared" ref="CG53:CG88" si="492">IF($CG$51=I53,H53,"")</f>
        <v/>
      </c>
      <c r="CH53" s="39" t="str">
        <f t="shared" ref="CH53:CH88" si="493">IF($CH$51=I53,H53,"")</f>
        <v>F</v>
      </c>
      <c r="CI53" s="39" t="str">
        <f t="shared" ref="CI53:CI88" si="494">IF($CI$51=I53,H53,"")</f>
        <v/>
      </c>
      <c r="CJ53" s="39" t="str">
        <f t="shared" ref="CJ53:CJ88" si="495">IF($CJ$51=I53,H53,"")</f>
        <v/>
      </c>
      <c r="CK53" s="39" t="str">
        <f t="shared" ref="CK53:CK88" si="496">IF($CK$51=I53,H53,"")</f>
        <v/>
      </c>
      <c r="CL53" s="39" t="str">
        <f t="shared" ref="CL53:CL88" si="497">IF($CL$51=I53,H53,"")</f>
        <v>F</v>
      </c>
      <c r="CM53" s="39" t="str">
        <f t="shared" ref="CM53:CM88" si="498">IF($CM$51=I53,H53,"")</f>
        <v/>
      </c>
      <c r="CN53" s="39" t="str">
        <f t="shared" ref="CN53:CN88" si="499">IF($CN$51=I53,H53,"")</f>
        <v/>
      </c>
      <c r="CO53" s="39" t="str">
        <f t="shared" ref="CO53:CO88" si="500">IF($CO$51=I53,H53,"")</f>
        <v/>
      </c>
      <c r="CP53" s="39" t="str">
        <f t="shared" ref="CP53:CP88" si="501">IF($CP$51=I53,H53,"")</f>
        <v/>
      </c>
      <c r="CQ53" s="39" t="str">
        <f t="shared" ref="CQ53:CQ88" si="502">IF($CQ$51=I53,H53,"")</f>
        <v/>
      </c>
      <c r="CR53" s="39" t="str">
        <f t="shared" ref="CR53:CR88" si="503">IF($CR$51=I53,H53,"")</f>
        <v/>
      </c>
      <c r="CS53" s="39" t="str">
        <f t="shared" ref="CS53:CS88" si="504">IF($CS$51=I53,H53,"")</f>
        <v/>
      </c>
      <c r="CT53" s="39" t="str">
        <f t="shared" ref="CT53:CT88" si="505">IF($CT$51=I53,H53,"")</f>
        <v/>
      </c>
      <c r="CU53" s="39" t="str">
        <f t="shared" ref="CU53:CU88" si="506">IF($CU$51=I53,H53,"")</f>
        <v/>
      </c>
      <c r="CV53" s="39" t="str">
        <f t="shared" ref="CV53:CV88" si="507">IF($CV$51=I53,H53,"")</f>
        <v/>
      </c>
      <c r="CW53" s="39" t="str">
        <f t="shared" ref="CW53:CW88" si="508">IF($CW$51=I53,H53,"")</f>
        <v/>
      </c>
      <c r="CX53" s="39" t="str">
        <f t="shared" ref="CX53:CX88" si="509">IF($CX$51=I53,H53,"")</f>
        <v/>
      </c>
      <c r="CY53" s="39" t="str">
        <f t="shared" ref="CY53:CY88" si="510">IF($CY$51=I53,H53,"")</f>
        <v/>
      </c>
      <c r="CZ53" s="39" t="str">
        <f t="shared" ref="CZ53:CZ88" si="511">IF($CZ$51=I53,H53,"")</f>
        <v/>
      </c>
      <c r="DA53" s="39" t="str">
        <f t="shared" ref="DA53:DA88" si="512">IF($DA$51=I53,H53,"")</f>
        <v/>
      </c>
      <c r="DB53" s="39" t="str">
        <f t="shared" ref="DB53:DB88" si="513">IF($DB$51=I53,H53,"")</f>
        <v/>
      </c>
      <c r="DC53" s="39" t="str">
        <f t="shared" ref="DC53:DC88" si="514">IF($DC$51=I53,H53,"")</f>
        <v/>
      </c>
      <c r="DD53" s="39" t="str">
        <f t="shared" ref="DD53:DD88" si="515">IF($DD$51=I53,H53,"")</f>
        <v/>
      </c>
      <c r="DE53" s="39" t="str">
        <f t="shared" ref="DE53:DE88" si="516">IF($DE$51=I53,H53,"")</f>
        <v/>
      </c>
      <c r="DF53" s="39" t="str">
        <f t="shared" ref="DF53:DF88" si="517">IF($DF$51=I53,H53,"")</f>
        <v/>
      </c>
      <c r="DG53" s="58" t="str">
        <f t="shared" ref="DG53:DG88" si="518">IF($DG$51=I53,H53,"")</f>
        <v/>
      </c>
      <c r="DH53" s="58" t="str">
        <f t="shared" ref="DH53:DH88" si="519">IF($DH$51=I53,H53,"")</f>
        <v/>
      </c>
      <c r="DI53" s="58" t="str">
        <f t="shared" ref="DI53:DI88" si="520">IF($DI$51=I53,H53,"")</f>
        <v/>
      </c>
      <c r="DJ53" s="58" t="str">
        <f t="shared" ref="DJ53:DJ88" si="521">IF($DJ$51=I53,H53,"")</f>
        <v/>
      </c>
      <c r="DK53" s="58" t="str">
        <f t="shared" ref="DK53:DK88" si="522">IF($DK$51=I53,H53,"")</f>
        <v/>
      </c>
      <c r="DL53" s="58" t="str">
        <f t="shared" ref="DL53:DL88" si="523">IF($DL$51=I53,H53,"")</f>
        <v/>
      </c>
      <c r="DM53" s="58" t="str">
        <f t="shared" ref="DM53:DM88" si="524">IF($DM$51=I53,H53,"")</f>
        <v/>
      </c>
      <c r="DN53" s="58" t="str">
        <f t="shared" ref="DN53:DN88" si="525">IF($DN$51=I53,H53,"")</f>
        <v/>
      </c>
      <c r="DO53" s="58" t="str">
        <f t="shared" ref="DO53:DO88" si="526">IF($DO$51=I53,H53,"")</f>
        <v/>
      </c>
      <c r="DP53" s="58" t="str">
        <f t="shared" ref="DP53:DP88" si="527">IF($DP$51=I53,H53,"")</f>
        <v/>
      </c>
      <c r="DQ53" s="58" t="str">
        <f t="shared" ref="DQ53:DQ88" si="528">IF($DQ$51=I53,H53,"")</f>
        <v/>
      </c>
      <c r="DR53" s="58" t="str">
        <f t="shared" ref="DR53:DR88" si="529">IF($DR$51=I53,H53,"")</f>
        <v/>
      </c>
      <c r="DS53" s="58" t="str">
        <f t="shared" ref="DS53:DS88" si="530">IF($DS$51=I53,H53,"")</f>
        <v/>
      </c>
      <c r="DT53" s="58" t="str">
        <f t="shared" ref="DT53:DT88" si="531">IF($DT$51=I53,H53,"")</f>
        <v/>
      </c>
      <c r="DU53" s="58" t="str">
        <f t="shared" ref="DU53:DU88" si="532">IF($DU$51=I53,H53,"")</f>
        <v/>
      </c>
      <c r="DV53" s="58" t="str">
        <f t="shared" ref="DV53:DV88" si="533">IF($DV$51=I53,H53,"")</f>
        <v/>
      </c>
      <c r="DW53" s="58" t="str">
        <f t="shared" ref="DW53:DW88" si="534">IF($DW$51=I53,H53,"")</f>
        <v/>
      </c>
      <c r="DX53" s="58" t="str">
        <f t="shared" ref="DX53:DX88" si="535">IF($DX$51=I53,H53,"")</f>
        <v/>
      </c>
      <c r="DY53" s="58" t="str">
        <f t="shared" ref="DY53:DY88" si="536">IF($DY$51=I53,H53,"")</f>
        <v/>
      </c>
      <c r="DZ53" s="58" t="str">
        <f t="shared" ref="DZ53:DZ88" si="537">IF($DZ$51=I53,H53,"")</f>
        <v/>
      </c>
      <c r="EA53" s="58" t="str">
        <f t="shared" ref="EA53:EA88" si="538">IF($EA$51=I53,H53,"")</f>
        <v/>
      </c>
      <c r="EB53" s="58" t="str">
        <f t="shared" ref="EB53:EB88" si="539">IF($EB$51=I53,H53,"")</f>
        <v/>
      </c>
      <c r="EC53" s="58" t="str">
        <f t="shared" ref="EC53:EC88" si="540">IF($EC$51=I53,H53,"")</f>
        <v/>
      </c>
      <c r="ED53" s="58" t="str">
        <f t="shared" ref="ED53:ED88" si="541">IF($ED$51=I53,H53,"")</f>
        <v/>
      </c>
      <c r="EE53" s="58" t="str">
        <f t="shared" ref="EE53:EE88" si="542">IF($EE$51=I53,H53,"")</f>
        <v/>
      </c>
      <c r="EF53" s="58" t="str">
        <f t="shared" ref="EF53:EF88" si="543">IF($EF$51=I53,H53,"")</f>
        <v/>
      </c>
      <c r="EG53" s="58" t="str">
        <f t="shared" ref="EG53:EG88" si="544">IF($EG$51=I53,H53,"")</f>
        <v/>
      </c>
      <c r="EH53" s="58" t="str">
        <f t="shared" ref="EH53:EH88" si="545">IF($EH$51=I53,H53,"")</f>
        <v/>
      </c>
      <c r="EI53" s="58" t="str">
        <f t="shared" ref="EI53:EI88" si="546">IF($EI$51=I53,H53,"")</f>
        <v/>
      </c>
      <c r="EJ53" s="58" t="str">
        <f t="shared" ref="EJ53:EJ88" si="547">IF($EJ$51=I53,H53,"")</f>
        <v/>
      </c>
      <c r="EK53" s="58" t="str">
        <f t="shared" ref="EK53:EK88" si="548">IF($EK$51=I53,H53,"")</f>
        <v/>
      </c>
      <c r="EL53" s="58" t="str">
        <f t="shared" ref="EL53:EL88" si="549">IF($EL$51=I53,H53,"")</f>
        <v/>
      </c>
      <c r="EM53" s="58" t="str">
        <f t="shared" ref="EM53:EM88" si="550">IF($EM$51=I53,H53,"")</f>
        <v/>
      </c>
      <c r="EN53" s="58" t="str">
        <f t="shared" ref="EN53:EN88" si="551">IF($EN$51=I53,H53,"")</f>
        <v/>
      </c>
      <c r="EO53" s="58" t="str">
        <f t="shared" ref="EO53:EO88" si="552">IF($EO$51=I53,H53,"")</f>
        <v/>
      </c>
      <c r="EP53" s="58" t="str">
        <f t="shared" ref="EP53:EP88" si="553">IF($EP$51=I53,H53,"")</f>
        <v/>
      </c>
      <c r="EQ53" s="58" t="str">
        <f t="shared" ref="EQ53:EQ88" si="554">IF($EQ$51=I53,H53,"")</f>
        <v/>
      </c>
      <c r="ER53" s="58" t="str">
        <f t="shared" ref="ER53:ER88" si="555">IF($ER$51=I53,H53,"")</f>
        <v/>
      </c>
      <c r="ES53" s="58" t="str">
        <f t="shared" ref="ES53:ES88" si="556">IF($ES$51=I53,H53,"")</f>
        <v/>
      </c>
      <c r="ET53" s="58" t="str">
        <f t="shared" ref="ET53:ET88" si="557">IF($ET$51=I53,H53,"")</f>
        <v/>
      </c>
      <c r="EU53" s="58" t="str">
        <f t="shared" ref="EU53:EU88" si="558">IF($EU$51=I53,H53,"")</f>
        <v/>
      </c>
      <c r="EV53" s="58" t="str">
        <f t="shared" ref="EV53:EV88" si="559">IF($EV$51=I53,H53,"")</f>
        <v/>
      </c>
      <c r="EW53" s="58" t="str">
        <f t="shared" ref="EW53:EW88" si="560">IF($EW$51=I53,H53,"")</f>
        <v/>
      </c>
      <c r="EX53" s="58" t="str">
        <f t="shared" ref="EX53:EX88" si="561">IF($EX$51=I53,H53,"")</f>
        <v/>
      </c>
      <c r="EY53" s="58" t="str">
        <f t="shared" ref="EY53:EY88" si="562">IF($EY$51=I53,H53,"")</f>
        <v/>
      </c>
      <c r="EZ53" s="58" t="str">
        <f t="shared" ref="EZ53:EZ88" si="563">IF($EZ$51=I53,H53,"")</f>
        <v/>
      </c>
      <c r="FA53" s="58" t="str">
        <f t="shared" ref="FA53:FA88" si="564">IF($FA$51=I53,H53,"")</f>
        <v/>
      </c>
      <c r="FB53" s="58" t="str">
        <f t="shared" ref="FB53:FB88" si="565">IF($FB$51=I53,H53,"")</f>
        <v/>
      </c>
      <c r="FC53" s="58" t="str">
        <f t="shared" ref="FC53:FC88" si="566">IF($FC$51=I53,H53,"")</f>
        <v/>
      </c>
      <c r="FD53" s="58" t="str">
        <f t="shared" ref="FD53:FD88" si="567">IF($FD$51=I53,H53,"")</f>
        <v/>
      </c>
      <c r="FE53" s="58" t="str">
        <f t="shared" ref="FE53:FE88" si="568">IF($FE$51=I53,H53,"")</f>
        <v/>
      </c>
      <c r="FF53" s="58" t="str">
        <f t="shared" ref="FF53:FF88" si="569">IF($FF$51=I53,H53,"")</f>
        <v/>
      </c>
      <c r="FG53" s="58" t="str">
        <f t="shared" ref="FG53:FG88" si="570">IF($FG$51=I53,H53,"")</f>
        <v/>
      </c>
      <c r="FH53" s="58" t="str">
        <f t="shared" ref="FH53:FH88" si="571">IF($FH$51=I53,H53,"")</f>
        <v/>
      </c>
      <c r="FI53" s="58" t="str">
        <f t="shared" ref="FI53:FI88" si="572">IF($FI$51=I53,H53,"")</f>
        <v/>
      </c>
      <c r="FJ53" s="58" t="str">
        <f t="shared" ref="FJ53:FJ88" si="573">IF($FJ$51=I53,H53,"")</f>
        <v/>
      </c>
      <c r="FK53" s="58" t="str">
        <f t="shared" ref="FK53:FK88" si="574">IF($FK$51=I53,H53,"")</f>
        <v/>
      </c>
      <c r="FL53" s="58" t="str">
        <f t="shared" ref="FL53:FL88" si="575">IF($FL$51=I53,H53,"")</f>
        <v/>
      </c>
      <c r="FM53" s="58" t="str">
        <f t="shared" ref="FM53:FM88" si="576">IF($FM$51=I53,H53,"")</f>
        <v/>
      </c>
      <c r="FN53" s="58" t="str">
        <f t="shared" ref="FN53:FN88" si="577">IF($FN$51=I53,H53,"")</f>
        <v/>
      </c>
      <c r="FO53" s="58" t="str">
        <f t="shared" ref="FO53:FO88" si="578">IF($FO$51=I53,H53,"")</f>
        <v/>
      </c>
      <c r="FP53" s="58" t="str">
        <f t="shared" ref="FP53:FP88" si="579">IF($FP$51=I53,H53,"")</f>
        <v/>
      </c>
      <c r="FQ53" s="58" t="str">
        <f t="shared" ref="FQ53:FQ88" si="580">IF($FQ$51=I53,H53,"")</f>
        <v/>
      </c>
      <c r="FR53" s="58" t="str">
        <f t="shared" ref="FR53:FR88" si="581">IF($FR$51=I53,H53,"")</f>
        <v/>
      </c>
      <c r="FS53" s="58" t="str">
        <f t="shared" ref="FS53:FS88" si="582">IF($FS$51=I53,H53,"")</f>
        <v/>
      </c>
      <c r="FT53" s="58" t="str">
        <f t="shared" ref="FT53:FT88" si="583">IF($FT$51=I53,H53,"")</f>
        <v/>
      </c>
      <c r="FU53" s="58" t="str">
        <f t="shared" ref="FU53:FU88" si="584">IF($FU$51=I53,H53,"")</f>
        <v/>
      </c>
      <c r="FV53" s="58" t="str">
        <f t="shared" ref="FV53:FV88" si="585">IF($FV$51=I53,H53,"")</f>
        <v/>
      </c>
      <c r="FW53" s="58" t="str">
        <f t="shared" ref="FW53:FW88" si="586">IF($FW$51=I53,H53,"")</f>
        <v/>
      </c>
      <c r="FX53" s="58" t="str">
        <f t="shared" ref="FX53:FX88" si="587">IF($FX$51=I53,H53,"")</f>
        <v/>
      </c>
      <c r="FY53" s="58" t="str">
        <f t="shared" ref="FY53:FY88" si="588">IF($FY$51=I53,H53,"")</f>
        <v/>
      </c>
      <c r="FZ53" s="58" t="str">
        <f t="shared" ref="FZ53:FZ88" si="589">IF($FZ$51=I53,H53,"")</f>
        <v/>
      </c>
      <c r="GA53" s="58" t="str">
        <f t="shared" ref="GA53:GA88" si="590">IF($GA$51=I53,H53,"")</f>
        <v/>
      </c>
      <c r="GB53" s="58" t="str">
        <f t="shared" ref="GB53:GB88" si="591">IF($GB$51=I53,H53,"")</f>
        <v/>
      </c>
      <c r="GC53" s="58" t="str">
        <f t="shared" ref="GC53:GC88" si="592">IF($GC$51=I53,H53,"")</f>
        <v/>
      </c>
      <c r="GD53" s="58" t="str">
        <f t="shared" ref="GD53:GD88" si="593">IF($GD$51=I53,H53,"")</f>
        <v/>
      </c>
      <c r="GE53" s="58" t="str">
        <f t="shared" ref="GE53:GE88" si="594">IF($GE$51=I53,H53,"")</f>
        <v/>
      </c>
      <c r="GF53" s="58" t="str">
        <f t="shared" ref="GF53:GF88" si="595">IF($GF$51=I53,H53,"")</f>
        <v/>
      </c>
      <c r="GG53" s="58" t="str">
        <f t="shared" ref="GG53:GG88" si="596">IF($GG$51=I53,H53,"")</f>
        <v/>
      </c>
      <c r="GH53" s="58" t="str">
        <f t="shared" ref="GH53:GH88" si="597">IF($GH$51=I53,H53,"")</f>
        <v/>
      </c>
      <c r="GI53" s="58" t="str">
        <f t="shared" ref="GI53:GI88" si="598">IF($GI$51=I53,H53,"")</f>
        <v/>
      </c>
      <c r="GJ53" s="58" t="str">
        <f t="shared" ref="GJ53:GJ88" si="599">IF($GJ$51=I53,H53,"")</f>
        <v/>
      </c>
      <c r="GK53" s="58" t="str">
        <f t="shared" ref="GK53:GK88" si="600">IF($GK$51=I53,H53,"")</f>
        <v/>
      </c>
      <c r="GL53" s="58" t="str">
        <f t="shared" ref="GL53:GL88" si="601">IF($GL$51=I53,H53,"")</f>
        <v/>
      </c>
      <c r="GM53" s="58" t="str">
        <f t="shared" ref="GM53:GM88" si="602">IF($GM$51=I53,H53,"")</f>
        <v/>
      </c>
      <c r="GN53" s="58" t="str">
        <f t="shared" ref="GN53:GN88" si="603">IF($GN$51=I53,H53,"")</f>
        <v/>
      </c>
      <c r="GO53" s="58" t="str">
        <f t="shared" ref="GO53:GO88" si="604">IF($GO$51=I53,H53,"")</f>
        <v/>
      </c>
      <c r="GP53" s="58" t="str">
        <f t="shared" ref="GP53:GP88" si="605">IF($GP$51=I53,H53,"")</f>
        <v/>
      </c>
      <c r="GQ53" s="58" t="str">
        <f t="shared" ref="GQ53:GQ88" si="606">IF($GQ$51=I53,H53,"")</f>
        <v/>
      </c>
      <c r="GR53" s="58" t="str">
        <f t="shared" ref="GR53:GR88" si="607">IF($GR$51=I53,H53,"")</f>
        <v/>
      </c>
      <c r="GS53" s="58" t="str">
        <f t="shared" ref="GS53:GS88" si="608">IF($GS$51=I53,H53,"")</f>
        <v/>
      </c>
      <c r="GT53" s="58" t="str">
        <f t="shared" ref="GT53:GT88" si="609">IF($GT$51=I53,H53,"")</f>
        <v/>
      </c>
      <c r="GU53" s="58" t="str">
        <f t="shared" ref="GU53:GU88" si="610">IF($GU$51=I53,H53,"")</f>
        <v/>
      </c>
      <c r="GV53" s="58" t="str">
        <f t="shared" ref="GV53:GV88" si="611">IF($GV$51=I53,H53,"")</f>
        <v/>
      </c>
      <c r="GW53" s="58" t="str">
        <f t="shared" ref="GW53:GW88" si="612">IF($GW$51=I53,H53,"")</f>
        <v/>
      </c>
      <c r="GX53" s="58" t="str">
        <f t="shared" ref="GX53:GX88" si="613">IF($GX$51=I53,H53,"")</f>
        <v/>
      </c>
      <c r="GY53" s="58" t="str">
        <f t="shared" ref="GY53:GY88" si="614">IF($GY$51=I53,H53,"")</f>
        <v/>
      </c>
      <c r="GZ53" s="58" t="str">
        <f t="shared" ref="GZ53:GZ88" si="615">IF($GZ$51=I53,H53,"")</f>
        <v/>
      </c>
      <c r="HA53" s="58" t="str">
        <f t="shared" ref="HA53:HA88" si="616">IF($HA$51=I53,H53,"")</f>
        <v/>
      </c>
      <c r="HB53" s="58" t="str">
        <f t="shared" ref="HB53:HB88" si="617">IF($HB$51=I53,H53,"")</f>
        <v/>
      </c>
      <c r="HC53" s="58" t="str">
        <f t="shared" ref="HC53:HC88" si="618">IF($HC$51=I53,H53,"")</f>
        <v/>
      </c>
      <c r="HD53" s="58" t="str">
        <f t="shared" ref="HD53:HD88" si="619">IF($HD$51=I53,H53,"")</f>
        <v/>
      </c>
      <c r="HE53" s="58" t="str">
        <f t="shared" ref="HE53:HE88" si="620">IF($HE$51=I53,H53,"")</f>
        <v/>
      </c>
      <c r="HF53" s="58" t="str">
        <f t="shared" ref="HF53:HF88" si="621">IF($HF$51=I53,H53,"")</f>
        <v/>
      </c>
      <c r="HG53" s="58" t="str">
        <f t="shared" ref="HG53:HG88" si="622">IF($HG$51=I53,H53,"")</f>
        <v/>
      </c>
      <c r="HH53" s="58" t="str">
        <f t="shared" ref="HH53:HH88" si="623">IF($HH$51=I53,H53,"")</f>
        <v/>
      </c>
      <c r="HI53" s="58" t="str">
        <f t="shared" ref="HI53:HI88" si="624">IF($HI$51=I53,H53,"")</f>
        <v/>
      </c>
      <c r="HJ53" s="58" t="str">
        <f t="shared" ref="HJ53:HJ88" si="625">IF($HJ$51=I53,H53,"")</f>
        <v/>
      </c>
      <c r="HK53" s="58" t="str">
        <f t="shared" ref="HK53:HK88" si="626">IF($HK$51=I53,H53,"")</f>
        <v/>
      </c>
      <c r="HL53" s="58" t="str">
        <f t="shared" ref="HL53:HL88" si="627">IF($HL$51=I53,H53,"")</f>
        <v/>
      </c>
      <c r="HM53" s="58" t="str">
        <f t="shared" ref="HM53:HM88" si="628">IF($HM$51=I53,H53,"")</f>
        <v/>
      </c>
      <c r="HN53" s="58" t="str">
        <f t="shared" ref="HN53:HN88" si="629">IF($HN$51=I53,H53,"")</f>
        <v/>
      </c>
      <c r="HO53" s="58" t="str">
        <f t="shared" ref="HO53:HO88" si="630">IF($HO$51=I53,H53,"")</f>
        <v/>
      </c>
      <c r="HP53" s="58" t="str">
        <f t="shared" ref="HP53:HP88" si="631">IF($HP$51=I53,H53,"")</f>
        <v/>
      </c>
      <c r="HQ53" s="58" t="str">
        <f t="shared" ref="HQ53:HQ88" si="632">IF($HQ$51=I53,H53,"")</f>
        <v/>
      </c>
      <c r="HR53" s="58" t="str">
        <f t="shared" ref="HR53:HR88" si="633">IF($HR$51=I53,H53,"")</f>
        <v/>
      </c>
      <c r="HS53" s="58" t="str">
        <f t="shared" ref="HS53:HS88" si="634">IF($HS$51=I53,H53,"")</f>
        <v/>
      </c>
      <c r="HT53" s="58" t="str">
        <f t="shared" ref="HT53:HT88" si="635">IF($HT$51=I53,H53,"")</f>
        <v/>
      </c>
      <c r="HU53" s="58" t="str">
        <f t="shared" ref="HU53:HU88" si="636">IF($HU$51=I53,H53,"")</f>
        <v/>
      </c>
      <c r="HV53" s="58" t="str">
        <f t="shared" ref="HV53:HV88" si="637">IF($HV$51=I53,H53,"")</f>
        <v/>
      </c>
      <c r="HW53" s="58" t="str">
        <f t="shared" ref="HW53:HW88" si="638">IF($HW$51=I53,H53,"")</f>
        <v/>
      </c>
      <c r="HX53" s="58" t="str">
        <f t="shared" ref="HX53:HX88" si="639">IF($HX$51=I53,H53,"")</f>
        <v/>
      </c>
      <c r="HY53" s="58" t="str">
        <f t="shared" ref="HY53:HY88" si="640">IF($HY$51=I53,H53,"")</f>
        <v/>
      </c>
      <c r="HZ53" s="58" t="str">
        <f t="shared" ref="HZ53:HZ88" si="641">IF($HZ$51=I53,H53,"")</f>
        <v/>
      </c>
      <c r="IA53" s="58" t="str">
        <f t="shared" ref="IA53:IA88" si="642">IF($IA$51=I53,H53,"")</f>
        <v/>
      </c>
      <c r="IB53" s="58" t="str">
        <f t="shared" ref="IB53:IB88" si="643">IF($IB$51=I53,H53,"")</f>
        <v/>
      </c>
      <c r="IC53" s="58" t="str">
        <f t="shared" ref="IC53:IC88" si="644">IF($IC$51=I53,H53,"")</f>
        <v/>
      </c>
      <c r="ID53" s="58" t="str">
        <f t="shared" ref="ID53:ID88" si="645">IF($ID$51=I53,H53,"")</f>
        <v/>
      </c>
      <c r="IE53" s="58" t="str">
        <f t="shared" ref="IE53:IE88" si="646">IF($IE$51=I53,H53,"")</f>
        <v/>
      </c>
      <c r="IF53" s="58" t="str">
        <f t="shared" ref="IF53:IF88" si="647">IF($IF$51=I53,H53,"")</f>
        <v/>
      </c>
      <c r="IG53" s="58" t="str">
        <f t="shared" ref="IG53:IG88" si="648">IF($IG$51=I53,H53,"")</f>
        <v/>
      </c>
      <c r="IH53" s="58" t="str">
        <f t="shared" ref="IH53:IH88" si="649">IF($IH$51=I53,H53,"")</f>
        <v/>
      </c>
      <c r="II53" s="58" t="str">
        <f t="shared" ref="II53:II88" si="650">IF($II$51=I53,H53,"")</f>
        <v/>
      </c>
      <c r="IJ53" s="58" t="str">
        <f t="shared" ref="IJ53:IJ88" si="651">IF($IJ$51=I53,H53,"")</f>
        <v/>
      </c>
      <c r="IK53" s="58" t="str">
        <f t="shared" ref="IK53:IK88" si="652">IF($IK$51=I53,H53,"")</f>
        <v/>
      </c>
      <c r="IL53" s="58" t="str">
        <f t="shared" ref="IL53:IL88" si="653">IF($IL$51=I53,H53,"")</f>
        <v/>
      </c>
      <c r="IM53" s="58" t="str">
        <f t="shared" ref="IM53:IM88" si="654">IF($IM$51=I53,H53,"")</f>
        <v/>
      </c>
      <c r="IN53" s="58" t="str">
        <f t="shared" ref="IN53:IN88" si="655">IF($IN$51=I53,H53,"")</f>
        <v/>
      </c>
      <c r="IO53" s="58" t="str">
        <f t="shared" ref="IO53:IO88" si="656">IF($IO$51=I53,H53,"")</f>
        <v/>
      </c>
      <c r="IP53" s="58" t="str">
        <f t="shared" ref="IP53:IP88" si="657">IF($IP$51=I53,H53,"")</f>
        <v/>
      </c>
      <c r="IQ53" s="58" t="str">
        <f t="shared" ref="IQ53:IQ88" si="658">IF($IQ$51=I53,H53,"")</f>
        <v/>
      </c>
      <c r="IR53" s="58" t="str">
        <f t="shared" ref="IR53:IR88" si="659">IF($IR$51=I53,H53,"")</f>
        <v/>
      </c>
      <c r="IS53" s="58" t="str">
        <f t="shared" ref="IS53:IS88" si="660">IF($IS$51=I53,H53,"")</f>
        <v/>
      </c>
      <c r="IT53" s="58" t="str">
        <f t="shared" ref="IT53:IT88" si="661">IF($IT$51=I53,H53,"")</f>
        <v/>
      </c>
      <c r="IU53" s="58" t="str">
        <f t="shared" ref="IU53:IU88" si="662">IF($IU$51=I53,H53,"")</f>
        <v/>
      </c>
      <c r="IV53" s="58" t="str">
        <f t="shared" ref="IV53:IV88" si="663">IF($IV$51=I53,H53,"")</f>
        <v/>
      </c>
      <c r="IW53" s="58" t="str">
        <f t="shared" ref="IW53:IW88" si="664">IF($IW$51=I53,H53,"")</f>
        <v/>
      </c>
      <c r="IX53" s="58" t="str">
        <f t="shared" ref="IX53:IX88" si="665">IF($IX$51=I53,H53,"")</f>
        <v/>
      </c>
      <c r="IY53" s="58" t="str">
        <f t="shared" ref="IY53:IY88" si="666">IF($IY$51=I53,H53,"")</f>
        <v/>
      </c>
      <c r="IZ53" s="58" t="str">
        <f t="shared" ref="IZ53:IZ88" si="667">IF($IZ$51=I53,H53,"")</f>
        <v/>
      </c>
      <c r="JA53" s="58" t="str">
        <f t="shared" ref="JA53:JA88" si="668">IF($JA$51=I53,H53,"")</f>
        <v/>
      </c>
      <c r="JB53" s="58" t="str">
        <f t="shared" ref="JB53:JB88" si="669">IF($JB$51=I53,H53,"")</f>
        <v/>
      </c>
      <c r="JC53" s="58" t="str">
        <f t="shared" ref="JC53:JC88" si="670">IF($JC$51=I53,H53,"")</f>
        <v/>
      </c>
      <c r="JD53" s="58" t="str">
        <f t="shared" ref="JD53:JD88" si="671">IF($JD$51=I53,H53,"")</f>
        <v/>
      </c>
      <c r="JE53" s="58" t="str">
        <f t="shared" ref="JE53:JE88" si="672">IF($JE$51=I53,H53,"")</f>
        <v/>
      </c>
      <c r="JF53" s="58" t="str">
        <f t="shared" ref="JF53:JF88" si="673">IF($JF$51=I53,H53,"")</f>
        <v/>
      </c>
      <c r="JG53" s="58" t="str">
        <f t="shared" ref="JG53:JG88" si="674">IF($JG$51=I53,H53,"")</f>
        <v/>
      </c>
      <c r="JH53" s="58" t="str">
        <f t="shared" ref="JH53:JH88" si="675">IF($JH$51=I53,H53,"")</f>
        <v/>
      </c>
      <c r="JI53" s="58" t="str">
        <f t="shared" ref="JI53:JI88" si="676">IF($JI$51=I53,H53,"")</f>
        <v/>
      </c>
      <c r="JJ53" s="58" t="str">
        <f t="shared" ref="JJ53:JJ88" si="677">IF($JJ$51=I53,H53,"")</f>
        <v/>
      </c>
      <c r="JK53" s="58" t="str">
        <f t="shared" ref="JK53:JK88" si="678">IF($JK$51=I53,H53,"")</f>
        <v/>
      </c>
      <c r="JL53" s="58" t="str">
        <f t="shared" ref="JL53:JL88" si="679">IF($JL$51=I53,H53,"")</f>
        <v/>
      </c>
      <c r="JM53" s="58" t="str">
        <f t="shared" ref="JM53:JM88" si="680">IF($JM$51=I53,H53,"")</f>
        <v/>
      </c>
      <c r="JN53" s="58" t="str">
        <f t="shared" ref="JN53:JN88" si="681">IF($JN$51=I53,H53,"")</f>
        <v/>
      </c>
      <c r="JO53" s="58" t="str">
        <f t="shared" ref="JO53:JO88" si="682">IF($JO$51=I53,H53,"")</f>
        <v/>
      </c>
      <c r="JP53" s="58" t="str">
        <f t="shared" ref="JP53:JP88" si="683">IF($JP$51=I53,H53,"")</f>
        <v/>
      </c>
      <c r="JQ53" s="58" t="str">
        <f t="shared" ref="JQ53:JQ88" si="684">IF($JQ$51=I53,H53,"")</f>
        <v/>
      </c>
      <c r="JR53" s="58" t="str">
        <f t="shared" ref="JR53:JR88" si="685">IF($JR$51=I53,H53,"")</f>
        <v/>
      </c>
      <c r="JS53" s="58" t="str">
        <f t="shared" ref="JS53:JS88" si="686">IF($JS$51=I53,H53,"")</f>
        <v/>
      </c>
      <c r="JT53" s="58" t="str">
        <f t="shared" ref="JT53:JT88" si="687">IF($JT$51=I53,H53,"")</f>
        <v/>
      </c>
      <c r="JU53" s="58" t="str">
        <f t="shared" ref="JU53:JU88" si="688">IF($JU$51=I53,H53,"")</f>
        <v/>
      </c>
      <c r="JV53" s="58" t="str">
        <f t="shared" ref="JV53:JV88" si="689">IF($JV$51=I53,H53,"")</f>
        <v/>
      </c>
      <c r="JW53" s="58" t="str">
        <f t="shared" ref="JW53:JW88" si="690">IF($JW$51=I53,H53,"")</f>
        <v/>
      </c>
      <c r="JX53" s="58" t="str">
        <f t="shared" ref="JX53:JX88" si="691">IF($JX$51=I53,H53,"")</f>
        <v/>
      </c>
      <c r="JY53" s="58" t="str">
        <f t="shared" ref="JY53:JY88" si="692">IF($JY$51=I53,H53,"")</f>
        <v/>
      </c>
      <c r="JZ53" s="58" t="str">
        <f t="shared" ref="JZ53:JZ88" si="693">IF($JZ$51=I53,H53,"")</f>
        <v/>
      </c>
      <c r="KA53" s="58" t="str">
        <f t="shared" ref="KA53:KA88" si="694">IF($KA$51=I53,H53,"")</f>
        <v/>
      </c>
      <c r="KB53" s="58" t="str">
        <f t="shared" ref="KB53:KB88" si="695">IF($KB$51=I53,H53,"")</f>
        <v/>
      </c>
      <c r="KC53" s="58" t="str">
        <f t="shared" ref="KC53:KC88" si="696">IF($KC$51=I53,H53,"")</f>
        <v/>
      </c>
      <c r="KD53" s="58" t="str">
        <f t="shared" ref="KD53:KD88" si="697">IF($KD$51=I53,H53,"")</f>
        <v/>
      </c>
      <c r="KE53" s="58" t="str">
        <f t="shared" ref="KE53:KE88" si="698">IF($KE$51=I53,H53,"")</f>
        <v/>
      </c>
      <c r="KF53" s="58" t="str">
        <f t="shared" ref="KF53:KF88" si="699">IF($KF$51=I53,H53,"")</f>
        <v/>
      </c>
      <c r="KG53" s="58" t="str">
        <f t="shared" ref="KG53:KG88" si="700">IF($KG$51=I53,H53,"")</f>
        <v/>
      </c>
      <c r="KH53" s="58" t="str">
        <f t="shared" ref="KH53:KH88" si="701">IF($KH$51=I53,H53,"")</f>
        <v/>
      </c>
      <c r="KI53" s="58" t="str">
        <f t="shared" ref="KI53:KI88" si="702">IF($KI$51=I53,H53,"")</f>
        <v/>
      </c>
      <c r="KJ53" s="58" t="str">
        <f t="shared" ref="KJ53:KJ88" si="703">IF($KJ$51=I53,H53,"")</f>
        <v/>
      </c>
      <c r="KK53" s="58" t="str">
        <f t="shared" ref="KK53:KK88" si="704">IF($KK$51=I53,H53,"")</f>
        <v/>
      </c>
      <c r="KL53" s="58" t="str">
        <f t="shared" ref="KL53:KL88" si="705">IF($KL$51=I53,H53,"")</f>
        <v/>
      </c>
      <c r="KM53" s="58" t="str">
        <f t="shared" ref="KM53:KM88" si="706">IF($KM$51=I53,H53,"")</f>
        <v/>
      </c>
      <c r="KN53" s="58" t="str">
        <f t="shared" ref="KN53:KN88" si="707">IF($KN$51=I53,H53,"")</f>
        <v/>
      </c>
      <c r="KO53" s="58" t="str">
        <f t="shared" ref="KO53:KO88" si="708">IF($KO$51=I53,H53,"")</f>
        <v/>
      </c>
      <c r="KP53" s="58" t="str">
        <f t="shared" ref="KP53:KP88" si="709">IF($KP$51=I53,H53,"")</f>
        <v/>
      </c>
      <c r="KQ53" s="58" t="str">
        <f t="shared" ref="KQ53:KQ88" si="710">IF($KQ$51=I53,H53,"")</f>
        <v/>
      </c>
      <c r="KR53" s="58" t="str">
        <f t="shared" ref="KR53:KR88" si="711">IF($KR$51=I53,H53,"")</f>
        <v/>
      </c>
      <c r="KS53" s="58" t="str">
        <f t="shared" ref="KS53:KS88" si="712">IF($KS$51=I53,H53,"")</f>
        <v/>
      </c>
      <c r="KT53" s="58" t="str">
        <f t="shared" ref="KT53:KT88" si="713">IF($KT$51=I53,H53,"")</f>
        <v/>
      </c>
      <c r="KU53" s="58" t="str">
        <f t="shared" ref="KU53:KU88" si="714">IF($KU$51=I53,H53,"")</f>
        <v/>
      </c>
      <c r="KV53" s="58" t="str">
        <f t="shared" ref="KV53:KV88" si="715">IF($KV$51=I53,H53,"")</f>
        <v/>
      </c>
      <c r="KW53" s="58" t="str">
        <f t="shared" ref="KW53:KW88" si="716">IF($KW$51=I53,H53,"")</f>
        <v/>
      </c>
      <c r="KX53" s="58" t="str">
        <f t="shared" ref="KX53:KX88" si="717">IF($KX$51=I53,H53,"")</f>
        <v/>
      </c>
    </row>
    <row r="54" spans="4:310" x14ac:dyDescent="0.55000000000000004">
      <c r="D54" s="3"/>
      <c r="E54" s="3"/>
      <c r="F54" s="3"/>
      <c r="G54" s="48">
        <v>26.071508568520365</v>
      </c>
      <c r="H54" s="49" t="s">
        <v>7</v>
      </c>
      <c r="I54" s="56" t="s">
        <v>39</v>
      </c>
      <c r="J54" s="8"/>
      <c r="K54" s="57" t="str">
        <f t="shared" si="418"/>
        <v/>
      </c>
      <c r="L54" s="57" t="str">
        <f t="shared" si="419"/>
        <v/>
      </c>
      <c r="M54" s="57" t="str">
        <f t="shared" si="420"/>
        <v/>
      </c>
      <c r="N54" s="57" t="str">
        <f t="shared" si="421"/>
        <v/>
      </c>
      <c r="O54" s="57" t="str">
        <f t="shared" si="422"/>
        <v/>
      </c>
      <c r="P54" s="57" t="str">
        <f t="shared" si="423"/>
        <v/>
      </c>
      <c r="Q54" s="57" t="str">
        <f t="shared" si="424"/>
        <v/>
      </c>
      <c r="R54" s="57" t="str">
        <f t="shared" si="425"/>
        <v/>
      </c>
      <c r="S54" s="57" t="str">
        <f t="shared" si="426"/>
        <v/>
      </c>
      <c r="T54" s="57" t="str">
        <f t="shared" si="427"/>
        <v/>
      </c>
      <c r="U54" s="57" t="str">
        <f t="shared" si="428"/>
        <v/>
      </c>
      <c r="V54" s="57" t="str">
        <f t="shared" si="429"/>
        <v/>
      </c>
      <c r="W54" s="57" t="str">
        <f t="shared" si="430"/>
        <v/>
      </c>
      <c r="X54" s="57" t="str">
        <f t="shared" si="431"/>
        <v/>
      </c>
      <c r="Y54" s="57" t="str">
        <f t="shared" si="432"/>
        <v/>
      </c>
      <c r="Z54" s="57" t="str">
        <f t="shared" si="433"/>
        <v/>
      </c>
      <c r="AA54" s="57" t="str">
        <f t="shared" si="434"/>
        <v/>
      </c>
      <c r="AB54" s="57" t="str">
        <f t="shared" si="435"/>
        <v/>
      </c>
      <c r="AC54" s="57" t="str">
        <f t="shared" si="436"/>
        <v/>
      </c>
      <c r="AD54" s="57" t="str">
        <f t="shared" si="437"/>
        <v/>
      </c>
      <c r="AE54" s="39" t="str">
        <f t="shared" si="438"/>
        <v/>
      </c>
      <c r="AF54" s="39" t="str">
        <f t="shared" si="439"/>
        <v/>
      </c>
      <c r="AG54" s="39" t="str">
        <f t="shared" si="440"/>
        <v/>
      </c>
      <c r="AH54" s="39" t="str">
        <f t="shared" si="441"/>
        <v>H</v>
      </c>
      <c r="AI54" s="39" t="str">
        <f t="shared" si="442"/>
        <v/>
      </c>
      <c r="AJ54" s="39" t="str">
        <f t="shared" si="443"/>
        <v/>
      </c>
      <c r="AK54" s="39" t="str">
        <f t="shared" si="444"/>
        <v/>
      </c>
      <c r="AL54" s="39" t="str">
        <f t="shared" si="445"/>
        <v/>
      </c>
      <c r="AM54" s="39" t="str">
        <f t="shared" si="446"/>
        <v/>
      </c>
      <c r="AN54" s="39" t="str">
        <f t="shared" si="447"/>
        <v/>
      </c>
      <c r="AO54" s="39" t="str">
        <f t="shared" si="448"/>
        <v>H</v>
      </c>
      <c r="AP54" s="39" t="str">
        <f t="shared" si="449"/>
        <v/>
      </c>
      <c r="AQ54" s="39" t="str">
        <f t="shared" si="450"/>
        <v/>
      </c>
      <c r="AR54" s="39" t="str">
        <f t="shared" si="451"/>
        <v/>
      </c>
      <c r="AS54" s="39" t="str">
        <f t="shared" si="452"/>
        <v/>
      </c>
      <c r="AT54" s="39" t="str">
        <f t="shared" si="453"/>
        <v/>
      </c>
      <c r="AU54" s="39" t="str">
        <f t="shared" si="454"/>
        <v/>
      </c>
      <c r="AV54" s="39" t="str">
        <f t="shared" si="455"/>
        <v/>
      </c>
      <c r="AW54" s="39" t="str">
        <f t="shared" si="456"/>
        <v/>
      </c>
      <c r="AX54" s="39" t="str">
        <f t="shared" si="457"/>
        <v/>
      </c>
      <c r="AY54" s="39" t="str">
        <f t="shared" si="458"/>
        <v/>
      </c>
      <c r="AZ54" s="39" t="str">
        <f t="shared" si="459"/>
        <v/>
      </c>
      <c r="BA54" s="39" t="str">
        <f t="shared" si="460"/>
        <v/>
      </c>
      <c r="BB54" s="39" t="str">
        <f t="shared" si="461"/>
        <v/>
      </c>
      <c r="BC54" s="39" t="str">
        <f t="shared" si="462"/>
        <v/>
      </c>
      <c r="BD54" s="39" t="str">
        <f t="shared" si="463"/>
        <v/>
      </c>
      <c r="BE54" s="39" t="str">
        <f t="shared" si="464"/>
        <v>H</v>
      </c>
      <c r="BF54" s="39" t="str">
        <f t="shared" si="465"/>
        <v/>
      </c>
      <c r="BG54" s="39" t="str">
        <f t="shared" si="466"/>
        <v>H</v>
      </c>
      <c r="BH54" s="39" t="str">
        <f t="shared" si="467"/>
        <v/>
      </c>
      <c r="BI54" s="39" t="str">
        <f t="shared" si="468"/>
        <v/>
      </c>
      <c r="BJ54" s="39" t="str">
        <f t="shared" si="469"/>
        <v/>
      </c>
      <c r="BK54" s="39" t="str">
        <f t="shared" si="470"/>
        <v/>
      </c>
      <c r="BL54" s="39" t="str">
        <f t="shared" si="471"/>
        <v/>
      </c>
      <c r="BM54" s="39" t="str">
        <f t="shared" si="472"/>
        <v/>
      </c>
      <c r="BN54" s="39" t="str">
        <f t="shared" si="473"/>
        <v/>
      </c>
      <c r="BO54" s="39" t="str">
        <f t="shared" si="474"/>
        <v/>
      </c>
      <c r="BP54" s="39" t="str">
        <f t="shared" si="475"/>
        <v/>
      </c>
      <c r="BQ54" s="39" t="str">
        <f t="shared" si="476"/>
        <v/>
      </c>
      <c r="BR54" s="39" t="str">
        <f t="shared" si="477"/>
        <v/>
      </c>
      <c r="BS54" s="39" t="str">
        <f t="shared" si="478"/>
        <v/>
      </c>
      <c r="BT54" s="39" t="str">
        <f t="shared" si="479"/>
        <v/>
      </c>
      <c r="BU54" s="39" t="str">
        <f t="shared" si="480"/>
        <v/>
      </c>
      <c r="BV54" s="39" t="str">
        <f t="shared" si="481"/>
        <v/>
      </c>
      <c r="BW54" s="39" t="str">
        <f t="shared" si="482"/>
        <v/>
      </c>
      <c r="BX54" s="39" t="str">
        <f t="shared" si="483"/>
        <v/>
      </c>
      <c r="BY54" s="39" t="str">
        <f t="shared" si="484"/>
        <v/>
      </c>
      <c r="BZ54" s="39" t="str">
        <f t="shared" si="485"/>
        <v/>
      </c>
      <c r="CA54" s="39" t="str">
        <f t="shared" si="486"/>
        <v/>
      </c>
      <c r="CB54" s="39" t="str">
        <f t="shared" si="487"/>
        <v/>
      </c>
      <c r="CC54" s="39" t="str">
        <f t="shared" si="488"/>
        <v/>
      </c>
      <c r="CD54" s="39" t="str">
        <f t="shared" si="489"/>
        <v/>
      </c>
      <c r="CE54" s="39" t="str">
        <f t="shared" si="490"/>
        <v/>
      </c>
      <c r="CF54" s="39" t="str">
        <f t="shared" si="491"/>
        <v/>
      </c>
      <c r="CG54" s="39" t="str">
        <f t="shared" si="492"/>
        <v/>
      </c>
      <c r="CH54" s="39" t="str">
        <f t="shared" si="493"/>
        <v/>
      </c>
      <c r="CI54" s="39" t="str">
        <f t="shared" si="494"/>
        <v/>
      </c>
      <c r="CJ54" s="39" t="str">
        <f t="shared" si="495"/>
        <v/>
      </c>
      <c r="CK54" s="39" t="str">
        <f t="shared" si="496"/>
        <v/>
      </c>
      <c r="CL54" s="39" t="str">
        <f t="shared" si="497"/>
        <v/>
      </c>
      <c r="CM54" s="39" t="str">
        <f t="shared" si="498"/>
        <v/>
      </c>
      <c r="CN54" s="39" t="str">
        <f t="shared" si="499"/>
        <v/>
      </c>
      <c r="CO54" s="39" t="str">
        <f t="shared" si="500"/>
        <v/>
      </c>
      <c r="CP54" s="39" t="str">
        <f t="shared" si="501"/>
        <v/>
      </c>
      <c r="CQ54" s="39" t="str">
        <f t="shared" si="502"/>
        <v/>
      </c>
      <c r="CR54" s="39" t="str">
        <f t="shared" si="503"/>
        <v/>
      </c>
      <c r="CS54" s="39" t="str">
        <f t="shared" si="504"/>
        <v/>
      </c>
      <c r="CT54" s="39" t="str">
        <f t="shared" si="505"/>
        <v/>
      </c>
      <c r="CU54" s="39" t="str">
        <f t="shared" si="506"/>
        <v/>
      </c>
      <c r="CV54" s="39" t="str">
        <f t="shared" si="507"/>
        <v/>
      </c>
      <c r="CW54" s="39" t="str">
        <f t="shared" si="508"/>
        <v/>
      </c>
      <c r="CX54" s="39" t="str">
        <f t="shared" si="509"/>
        <v/>
      </c>
      <c r="CY54" s="39" t="str">
        <f t="shared" si="510"/>
        <v/>
      </c>
      <c r="CZ54" s="39" t="str">
        <f t="shared" si="511"/>
        <v/>
      </c>
      <c r="DA54" s="39" t="str">
        <f t="shared" si="512"/>
        <v/>
      </c>
      <c r="DB54" s="39" t="str">
        <f t="shared" si="513"/>
        <v/>
      </c>
      <c r="DC54" s="39" t="str">
        <f t="shared" si="514"/>
        <v/>
      </c>
      <c r="DD54" s="39" t="str">
        <f t="shared" si="515"/>
        <v/>
      </c>
      <c r="DE54" s="39" t="str">
        <f t="shared" si="516"/>
        <v/>
      </c>
      <c r="DF54" s="39" t="str">
        <f t="shared" si="517"/>
        <v/>
      </c>
      <c r="DG54" s="58" t="str">
        <f t="shared" si="518"/>
        <v/>
      </c>
      <c r="DH54" s="58" t="str">
        <f t="shared" si="519"/>
        <v/>
      </c>
      <c r="DI54" s="58" t="str">
        <f t="shared" si="520"/>
        <v/>
      </c>
      <c r="DJ54" s="58" t="str">
        <f t="shared" si="521"/>
        <v/>
      </c>
      <c r="DK54" s="58" t="str">
        <f t="shared" si="522"/>
        <v/>
      </c>
      <c r="DL54" s="58" t="str">
        <f t="shared" si="523"/>
        <v/>
      </c>
      <c r="DM54" s="58" t="str">
        <f t="shared" si="524"/>
        <v/>
      </c>
      <c r="DN54" s="58" t="str">
        <f t="shared" si="525"/>
        <v/>
      </c>
      <c r="DO54" s="58" t="str">
        <f t="shared" si="526"/>
        <v/>
      </c>
      <c r="DP54" s="58" t="str">
        <f t="shared" si="527"/>
        <v/>
      </c>
      <c r="DQ54" s="58" t="str">
        <f t="shared" si="528"/>
        <v/>
      </c>
      <c r="DR54" s="58" t="str">
        <f t="shared" si="529"/>
        <v/>
      </c>
      <c r="DS54" s="58" t="str">
        <f t="shared" si="530"/>
        <v/>
      </c>
      <c r="DT54" s="58" t="str">
        <f t="shared" si="531"/>
        <v/>
      </c>
      <c r="DU54" s="58" t="str">
        <f t="shared" si="532"/>
        <v/>
      </c>
      <c r="DV54" s="58" t="str">
        <f t="shared" si="533"/>
        <v/>
      </c>
      <c r="DW54" s="58" t="str">
        <f t="shared" si="534"/>
        <v/>
      </c>
      <c r="DX54" s="58" t="str">
        <f t="shared" si="535"/>
        <v/>
      </c>
      <c r="DY54" s="58" t="str">
        <f t="shared" si="536"/>
        <v/>
      </c>
      <c r="DZ54" s="58" t="str">
        <f t="shared" si="537"/>
        <v/>
      </c>
      <c r="EA54" s="58" t="str">
        <f t="shared" si="538"/>
        <v/>
      </c>
      <c r="EB54" s="58" t="str">
        <f t="shared" si="539"/>
        <v/>
      </c>
      <c r="EC54" s="58" t="str">
        <f t="shared" si="540"/>
        <v/>
      </c>
      <c r="ED54" s="58" t="str">
        <f t="shared" si="541"/>
        <v/>
      </c>
      <c r="EE54" s="58" t="str">
        <f t="shared" si="542"/>
        <v/>
      </c>
      <c r="EF54" s="58" t="str">
        <f t="shared" si="543"/>
        <v/>
      </c>
      <c r="EG54" s="58" t="str">
        <f t="shared" si="544"/>
        <v/>
      </c>
      <c r="EH54" s="58" t="str">
        <f t="shared" si="545"/>
        <v/>
      </c>
      <c r="EI54" s="58" t="str">
        <f t="shared" si="546"/>
        <v/>
      </c>
      <c r="EJ54" s="58" t="str">
        <f t="shared" si="547"/>
        <v/>
      </c>
      <c r="EK54" s="58" t="str">
        <f t="shared" si="548"/>
        <v/>
      </c>
      <c r="EL54" s="58" t="str">
        <f t="shared" si="549"/>
        <v/>
      </c>
      <c r="EM54" s="58" t="str">
        <f t="shared" si="550"/>
        <v/>
      </c>
      <c r="EN54" s="58" t="str">
        <f t="shared" si="551"/>
        <v/>
      </c>
      <c r="EO54" s="58" t="str">
        <f t="shared" si="552"/>
        <v/>
      </c>
      <c r="EP54" s="58" t="str">
        <f t="shared" si="553"/>
        <v/>
      </c>
      <c r="EQ54" s="58" t="str">
        <f t="shared" si="554"/>
        <v/>
      </c>
      <c r="ER54" s="58" t="str">
        <f t="shared" si="555"/>
        <v/>
      </c>
      <c r="ES54" s="58" t="str">
        <f t="shared" si="556"/>
        <v/>
      </c>
      <c r="ET54" s="58" t="str">
        <f t="shared" si="557"/>
        <v/>
      </c>
      <c r="EU54" s="58" t="str">
        <f t="shared" si="558"/>
        <v/>
      </c>
      <c r="EV54" s="58" t="str">
        <f t="shared" si="559"/>
        <v/>
      </c>
      <c r="EW54" s="58" t="str">
        <f t="shared" si="560"/>
        <v/>
      </c>
      <c r="EX54" s="58" t="str">
        <f t="shared" si="561"/>
        <v/>
      </c>
      <c r="EY54" s="58" t="str">
        <f t="shared" si="562"/>
        <v/>
      </c>
      <c r="EZ54" s="58" t="str">
        <f t="shared" si="563"/>
        <v/>
      </c>
      <c r="FA54" s="58" t="str">
        <f t="shared" si="564"/>
        <v/>
      </c>
      <c r="FB54" s="58" t="str">
        <f t="shared" si="565"/>
        <v/>
      </c>
      <c r="FC54" s="58" t="str">
        <f t="shared" si="566"/>
        <v/>
      </c>
      <c r="FD54" s="58" t="str">
        <f t="shared" si="567"/>
        <v/>
      </c>
      <c r="FE54" s="58" t="str">
        <f t="shared" si="568"/>
        <v/>
      </c>
      <c r="FF54" s="58" t="str">
        <f t="shared" si="569"/>
        <v/>
      </c>
      <c r="FG54" s="58" t="str">
        <f t="shared" si="570"/>
        <v/>
      </c>
      <c r="FH54" s="58" t="str">
        <f t="shared" si="571"/>
        <v/>
      </c>
      <c r="FI54" s="58" t="str">
        <f t="shared" si="572"/>
        <v/>
      </c>
      <c r="FJ54" s="58" t="str">
        <f t="shared" si="573"/>
        <v/>
      </c>
      <c r="FK54" s="58" t="str">
        <f t="shared" si="574"/>
        <v/>
      </c>
      <c r="FL54" s="58" t="str">
        <f t="shared" si="575"/>
        <v/>
      </c>
      <c r="FM54" s="58" t="str">
        <f t="shared" si="576"/>
        <v/>
      </c>
      <c r="FN54" s="58" t="str">
        <f t="shared" si="577"/>
        <v/>
      </c>
      <c r="FO54" s="58" t="str">
        <f t="shared" si="578"/>
        <v/>
      </c>
      <c r="FP54" s="58" t="str">
        <f t="shared" si="579"/>
        <v/>
      </c>
      <c r="FQ54" s="58" t="str">
        <f t="shared" si="580"/>
        <v/>
      </c>
      <c r="FR54" s="58" t="str">
        <f t="shared" si="581"/>
        <v/>
      </c>
      <c r="FS54" s="58" t="str">
        <f t="shared" si="582"/>
        <v/>
      </c>
      <c r="FT54" s="58" t="str">
        <f t="shared" si="583"/>
        <v/>
      </c>
      <c r="FU54" s="58" t="str">
        <f t="shared" si="584"/>
        <v/>
      </c>
      <c r="FV54" s="58" t="str">
        <f t="shared" si="585"/>
        <v/>
      </c>
      <c r="FW54" s="58" t="str">
        <f t="shared" si="586"/>
        <v/>
      </c>
      <c r="FX54" s="58" t="str">
        <f t="shared" si="587"/>
        <v/>
      </c>
      <c r="FY54" s="58" t="str">
        <f t="shared" si="588"/>
        <v/>
      </c>
      <c r="FZ54" s="58" t="str">
        <f t="shared" si="589"/>
        <v/>
      </c>
      <c r="GA54" s="58" t="str">
        <f t="shared" si="590"/>
        <v/>
      </c>
      <c r="GB54" s="58" t="str">
        <f t="shared" si="591"/>
        <v/>
      </c>
      <c r="GC54" s="58" t="str">
        <f t="shared" si="592"/>
        <v/>
      </c>
      <c r="GD54" s="58" t="str">
        <f t="shared" si="593"/>
        <v/>
      </c>
      <c r="GE54" s="58" t="str">
        <f t="shared" si="594"/>
        <v/>
      </c>
      <c r="GF54" s="58" t="str">
        <f t="shared" si="595"/>
        <v/>
      </c>
      <c r="GG54" s="58" t="str">
        <f t="shared" si="596"/>
        <v/>
      </c>
      <c r="GH54" s="58" t="str">
        <f t="shared" si="597"/>
        <v/>
      </c>
      <c r="GI54" s="58" t="str">
        <f t="shared" si="598"/>
        <v/>
      </c>
      <c r="GJ54" s="58" t="str">
        <f t="shared" si="599"/>
        <v/>
      </c>
      <c r="GK54" s="58" t="str">
        <f t="shared" si="600"/>
        <v/>
      </c>
      <c r="GL54" s="58" t="str">
        <f t="shared" si="601"/>
        <v/>
      </c>
      <c r="GM54" s="58" t="str">
        <f t="shared" si="602"/>
        <v/>
      </c>
      <c r="GN54" s="58" t="str">
        <f t="shared" si="603"/>
        <v/>
      </c>
      <c r="GO54" s="58" t="str">
        <f t="shared" si="604"/>
        <v/>
      </c>
      <c r="GP54" s="58" t="str">
        <f t="shared" si="605"/>
        <v/>
      </c>
      <c r="GQ54" s="58" t="str">
        <f t="shared" si="606"/>
        <v/>
      </c>
      <c r="GR54" s="58" t="str">
        <f t="shared" si="607"/>
        <v/>
      </c>
      <c r="GS54" s="58" t="str">
        <f t="shared" si="608"/>
        <v/>
      </c>
      <c r="GT54" s="58" t="str">
        <f t="shared" si="609"/>
        <v/>
      </c>
      <c r="GU54" s="58" t="str">
        <f t="shared" si="610"/>
        <v/>
      </c>
      <c r="GV54" s="58" t="str">
        <f t="shared" si="611"/>
        <v/>
      </c>
      <c r="GW54" s="58" t="str">
        <f t="shared" si="612"/>
        <v/>
      </c>
      <c r="GX54" s="58" t="str">
        <f t="shared" si="613"/>
        <v/>
      </c>
      <c r="GY54" s="58" t="str">
        <f t="shared" si="614"/>
        <v/>
      </c>
      <c r="GZ54" s="58" t="str">
        <f t="shared" si="615"/>
        <v/>
      </c>
      <c r="HA54" s="58" t="str">
        <f t="shared" si="616"/>
        <v/>
      </c>
      <c r="HB54" s="58" t="str">
        <f t="shared" si="617"/>
        <v/>
      </c>
      <c r="HC54" s="58" t="str">
        <f t="shared" si="618"/>
        <v/>
      </c>
      <c r="HD54" s="58" t="str">
        <f t="shared" si="619"/>
        <v/>
      </c>
      <c r="HE54" s="58" t="str">
        <f t="shared" si="620"/>
        <v/>
      </c>
      <c r="HF54" s="58" t="str">
        <f t="shared" si="621"/>
        <v/>
      </c>
      <c r="HG54" s="58" t="str">
        <f t="shared" si="622"/>
        <v/>
      </c>
      <c r="HH54" s="58" t="str">
        <f t="shared" si="623"/>
        <v/>
      </c>
      <c r="HI54" s="58" t="str">
        <f t="shared" si="624"/>
        <v/>
      </c>
      <c r="HJ54" s="58" t="str">
        <f t="shared" si="625"/>
        <v/>
      </c>
      <c r="HK54" s="58" t="str">
        <f t="shared" si="626"/>
        <v/>
      </c>
      <c r="HL54" s="58" t="str">
        <f t="shared" si="627"/>
        <v/>
      </c>
      <c r="HM54" s="58" t="str">
        <f t="shared" si="628"/>
        <v/>
      </c>
      <c r="HN54" s="58" t="str">
        <f t="shared" si="629"/>
        <v/>
      </c>
      <c r="HO54" s="58" t="str">
        <f t="shared" si="630"/>
        <v/>
      </c>
      <c r="HP54" s="58" t="str">
        <f t="shared" si="631"/>
        <v/>
      </c>
      <c r="HQ54" s="58" t="str">
        <f t="shared" si="632"/>
        <v/>
      </c>
      <c r="HR54" s="58" t="str">
        <f t="shared" si="633"/>
        <v/>
      </c>
      <c r="HS54" s="58" t="str">
        <f t="shared" si="634"/>
        <v/>
      </c>
      <c r="HT54" s="58" t="str">
        <f t="shared" si="635"/>
        <v/>
      </c>
      <c r="HU54" s="58" t="str">
        <f t="shared" si="636"/>
        <v/>
      </c>
      <c r="HV54" s="58" t="str">
        <f t="shared" si="637"/>
        <v/>
      </c>
      <c r="HW54" s="58" t="str">
        <f t="shared" si="638"/>
        <v/>
      </c>
      <c r="HX54" s="58" t="str">
        <f t="shared" si="639"/>
        <v/>
      </c>
      <c r="HY54" s="58" t="str">
        <f t="shared" si="640"/>
        <v/>
      </c>
      <c r="HZ54" s="58" t="str">
        <f t="shared" si="641"/>
        <v/>
      </c>
      <c r="IA54" s="58" t="str">
        <f t="shared" si="642"/>
        <v/>
      </c>
      <c r="IB54" s="58" t="str">
        <f t="shared" si="643"/>
        <v/>
      </c>
      <c r="IC54" s="58" t="str">
        <f t="shared" si="644"/>
        <v/>
      </c>
      <c r="ID54" s="58" t="str">
        <f t="shared" si="645"/>
        <v/>
      </c>
      <c r="IE54" s="58" t="str">
        <f t="shared" si="646"/>
        <v/>
      </c>
      <c r="IF54" s="58" t="str">
        <f t="shared" si="647"/>
        <v/>
      </c>
      <c r="IG54" s="58" t="str">
        <f t="shared" si="648"/>
        <v/>
      </c>
      <c r="IH54" s="58" t="str">
        <f t="shared" si="649"/>
        <v/>
      </c>
      <c r="II54" s="58" t="str">
        <f t="shared" si="650"/>
        <v/>
      </c>
      <c r="IJ54" s="58" t="str">
        <f t="shared" si="651"/>
        <v/>
      </c>
      <c r="IK54" s="58" t="str">
        <f t="shared" si="652"/>
        <v/>
      </c>
      <c r="IL54" s="58" t="str">
        <f t="shared" si="653"/>
        <v/>
      </c>
      <c r="IM54" s="58" t="str">
        <f t="shared" si="654"/>
        <v/>
      </c>
      <c r="IN54" s="58" t="str">
        <f t="shared" si="655"/>
        <v/>
      </c>
      <c r="IO54" s="58" t="str">
        <f t="shared" si="656"/>
        <v/>
      </c>
      <c r="IP54" s="58" t="str">
        <f t="shared" si="657"/>
        <v/>
      </c>
      <c r="IQ54" s="58" t="str">
        <f t="shared" si="658"/>
        <v/>
      </c>
      <c r="IR54" s="58" t="str">
        <f t="shared" si="659"/>
        <v/>
      </c>
      <c r="IS54" s="58" t="str">
        <f t="shared" si="660"/>
        <v/>
      </c>
      <c r="IT54" s="58" t="str">
        <f t="shared" si="661"/>
        <v/>
      </c>
      <c r="IU54" s="58" t="str">
        <f t="shared" si="662"/>
        <v/>
      </c>
      <c r="IV54" s="58" t="str">
        <f t="shared" si="663"/>
        <v/>
      </c>
      <c r="IW54" s="58" t="str">
        <f t="shared" si="664"/>
        <v/>
      </c>
      <c r="IX54" s="58" t="str">
        <f t="shared" si="665"/>
        <v/>
      </c>
      <c r="IY54" s="58" t="str">
        <f t="shared" si="666"/>
        <v/>
      </c>
      <c r="IZ54" s="58" t="str">
        <f t="shared" si="667"/>
        <v/>
      </c>
      <c r="JA54" s="58" t="str">
        <f t="shared" si="668"/>
        <v/>
      </c>
      <c r="JB54" s="58" t="str">
        <f t="shared" si="669"/>
        <v/>
      </c>
      <c r="JC54" s="58" t="str">
        <f t="shared" si="670"/>
        <v/>
      </c>
      <c r="JD54" s="58" t="str">
        <f t="shared" si="671"/>
        <v/>
      </c>
      <c r="JE54" s="58" t="str">
        <f t="shared" si="672"/>
        <v/>
      </c>
      <c r="JF54" s="58" t="str">
        <f t="shared" si="673"/>
        <v/>
      </c>
      <c r="JG54" s="58" t="str">
        <f t="shared" si="674"/>
        <v/>
      </c>
      <c r="JH54" s="58" t="str">
        <f t="shared" si="675"/>
        <v/>
      </c>
      <c r="JI54" s="58" t="str">
        <f t="shared" si="676"/>
        <v/>
      </c>
      <c r="JJ54" s="58" t="str">
        <f t="shared" si="677"/>
        <v/>
      </c>
      <c r="JK54" s="58" t="str">
        <f t="shared" si="678"/>
        <v/>
      </c>
      <c r="JL54" s="58" t="str">
        <f t="shared" si="679"/>
        <v/>
      </c>
      <c r="JM54" s="58" t="str">
        <f t="shared" si="680"/>
        <v/>
      </c>
      <c r="JN54" s="58" t="str">
        <f t="shared" si="681"/>
        <v/>
      </c>
      <c r="JO54" s="58" t="str">
        <f t="shared" si="682"/>
        <v/>
      </c>
      <c r="JP54" s="58" t="str">
        <f t="shared" si="683"/>
        <v/>
      </c>
      <c r="JQ54" s="58" t="str">
        <f t="shared" si="684"/>
        <v/>
      </c>
      <c r="JR54" s="58" t="str">
        <f t="shared" si="685"/>
        <v/>
      </c>
      <c r="JS54" s="58" t="str">
        <f t="shared" si="686"/>
        <v/>
      </c>
      <c r="JT54" s="58" t="str">
        <f t="shared" si="687"/>
        <v/>
      </c>
      <c r="JU54" s="58" t="str">
        <f t="shared" si="688"/>
        <v/>
      </c>
      <c r="JV54" s="58" t="str">
        <f t="shared" si="689"/>
        <v/>
      </c>
      <c r="JW54" s="58" t="str">
        <f t="shared" si="690"/>
        <v/>
      </c>
      <c r="JX54" s="58" t="str">
        <f t="shared" si="691"/>
        <v/>
      </c>
      <c r="JY54" s="58" t="str">
        <f t="shared" si="692"/>
        <v/>
      </c>
      <c r="JZ54" s="58" t="str">
        <f t="shared" si="693"/>
        <v/>
      </c>
      <c r="KA54" s="58" t="str">
        <f t="shared" si="694"/>
        <v/>
      </c>
      <c r="KB54" s="58" t="str">
        <f t="shared" si="695"/>
        <v/>
      </c>
      <c r="KC54" s="58" t="str">
        <f t="shared" si="696"/>
        <v/>
      </c>
      <c r="KD54" s="58" t="str">
        <f t="shared" si="697"/>
        <v/>
      </c>
      <c r="KE54" s="58" t="str">
        <f t="shared" si="698"/>
        <v/>
      </c>
      <c r="KF54" s="58" t="str">
        <f t="shared" si="699"/>
        <v/>
      </c>
      <c r="KG54" s="58" t="str">
        <f t="shared" si="700"/>
        <v/>
      </c>
      <c r="KH54" s="58" t="str">
        <f t="shared" si="701"/>
        <v/>
      </c>
      <c r="KI54" s="58" t="str">
        <f t="shared" si="702"/>
        <v/>
      </c>
      <c r="KJ54" s="58" t="str">
        <f t="shared" si="703"/>
        <v/>
      </c>
      <c r="KK54" s="58" t="str">
        <f t="shared" si="704"/>
        <v/>
      </c>
      <c r="KL54" s="58" t="str">
        <f t="shared" si="705"/>
        <v/>
      </c>
      <c r="KM54" s="58" t="str">
        <f t="shared" si="706"/>
        <v/>
      </c>
      <c r="KN54" s="58" t="str">
        <f t="shared" si="707"/>
        <v/>
      </c>
      <c r="KO54" s="58" t="str">
        <f t="shared" si="708"/>
        <v/>
      </c>
      <c r="KP54" s="58" t="str">
        <f t="shared" si="709"/>
        <v/>
      </c>
      <c r="KQ54" s="58" t="str">
        <f t="shared" si="710"/>
        <v/>
      </c>
      <c r="KR54" s="58" t="str">
        <f t="shared" si="711"/>
        <v/>
      </c>
      <c r="KS54" s="58" t="str">
        <f t="shared" si="712"/>
        <v/>
      </c>
      <c r="KT54" s="58" t="str">
        <f t="shared" si="713"/>
        <v/>
      </c>
      <c r="KU54" s="58" t="str">
        <f t="shared" si="714"/>
        <v/>
      </c>
      <c r="KV54" s="58" t="str">
        <f t="shared" si="715"/>
        <v/>
      </c>
      <c r="KW54" s="58" t="str">
        <f t="shared" si="716"/>
        <v/>
      </c>
      <c r="KX54" s="58" t="str">
        <f t="shared" si="717"/>
        <v/>
      </c>
    </row>
    <row r="55" spans="4:310" x14ac:dyDescent="0.55000000000000004">
      <c r="D55" s="11" t="s">
        <v>89</v>
      </c>
      <c r="E55" s="11"/>
      <c r="F55" s="11"/>
      <c r="G55" s="48">
        <v>972.47880254899337</v>
      </c>
      <c r="H55" s="49" t="s">
        <v>27</v>
      </c>
      <c r="I55" s="56" t="s">
        <v>40</v>
      </c>
      <c r="J55" s="8"/>
      <c r="K55" s="57" t="str">
        <f t="shared" si="418"/>
        <v/>
      </c>
      <c r="L55" s="57" t="str">
        <f t="shared" si="419"/>
        <v/>
      </c>
      <c r="M55" s="57" t="str">
        <f t="shared" si="420"/>
        <v>R</v>
      </c>
      <c r="N55" s="57" t="str">
        <f t="shared" si="421"/>
        <v/>
      </c>
      <c r="O55" s="57" t="str">
        <f t="shared" si="422"/>
        <v/>
      </c>
      <c r="P55" s="57" t="str">
        <f t="shared" si="423"/>
        <v/>
      </c>
      <c r="Q55" s="57" t="str">
        <f t="shared" si="424"/>
        <v/>
      </c>
      <c r="R55" s="57" t="str">
        <f t="shared" si="425"/>
        <v>R</v>
      </c>
      <c r="S55" s="57" t="str">
        <f t="shared" si="426"/>
        <v/>
      </c>
      <c r="T55" s="57" t="str">
        <f t="shared" si="427"/>
        <v/>
      </c>
      <c r="U55" s="57" t="str">
        <f t="shared" si="428"/>
        <v/>
      </c>
      <c r="V55" s="57" t="str">
        <f t="shared" si="429"/>
        <v/>
      </c>
      <c r="W55" s="57" t="str">
        <f t="shared" si="430"/>
        <v/>
      </c>
      <c r="X55" s="57" t="str">
        <f t="shared" si="431"/>
        <v/>
      </c>
      <c r="Y55" s="57" t="str">
        <f t="shared" si="432"/>
        <v/>
      </c>
      <c r="Z55" s="57" t="str">
        <f t="shared" si="433"/>
        <v/>
      </c>
      <c r="AA55" s="57" t="str">
        <f t="shared" si="434"/>
        <v/>
      </c>
      <c r="AB55" s="57" t="str">
        <f t="shared" si="435"/>
        <v/>
      </c>
      <c r="AC55" s="57" t="str">
        <f t="shared" si="436"/>
        <v/>
      </c>
      <c r="AD55" s="57" t="str">
        <f t="shared" si="437"/>
        <v/>
      </c>
      <c r="AE55" s="39" t="str">
        <f t="shared" si="438"/>
        <v/>
      </c>
      <c r="AF55" s="39" t="str">
        <f t="shared" si="439"/>
        <v/>
      </c>
      <c r="AG55" s="39" t="str">
        <f t="shared" si="440"/>
        <v/>
      </c>
      <c r="AH55" s="39" t="str">
        <f t="shared" si="441"/>
        <v/>
      </c>
      <c r="AI55" s="39" t="str">
        <f t="shared" si="442"/>
        <v/>
      </c>
      <c r="AJ55" s="39" t="str">
        <f t="shared" si="443"/>
        <v/>
      </c>
      <c r="AK55" s="39" t="str">
        <f t="shared" si="444"/>
        <v/>
      </c>
      <c r="AL55" s="39" t="str">
        <f t="shared" si="445"/>
        <v/>
      </c>
      <c r="AM55" s="39" t="str">
        <f t="shared" si="446"/>
        <v/>
      </c>
      <c r="AN55" s="39" t="str">
        <f t="shared" si="447"/>
        <v/>
      </c>
      <c r="AO55" s="39" t="str">
        <f t="shared" si="448"/>
        <v/>
      </c>
      <c r="AP55" s="39" t="str">
        <f t="shared" si="449"/>
        <v/>
      </c>
      <c r="AQ55" s="39" t="str">
        <f t="shared" si="450"/>
        <v/>
      </c>
      <c r="AR55" s="39" t="str">
        <f t="shared" si="451"/>
        <v/>
      </c>
      <c r="AS55" s="39" t="str">
        <f t="shared" si="452"/>
        <v>R</v>
      </c>
      <c r="AT55" s="39" t="str">
        <f t="shared" si="453"/>
        <v/>
      </c>
      <c r="AU55" s="39" t="str">
        <f t="shared" si="454"/>
        <v/>
      </c>
      <c r="AV55" s="39" t="str">
        <f t="shared" si="455"/>
        <v/>
      </c>
      <c r="AW55" s="39" t="str">
        <f t="shared" si="456"/>
        <v/>
      </c>
      <c r="AX55" s="39" t="str">
        <f t="shared" si="457"/>
        <v/>
      </c>
      <c r="AY55" s="39" t="str">
        <f t="shared" si="458"/>
        <v/>
      </c>
      <c r="AZ55" s="39" t="str">
        <f t="shared" si="459"/>
        <v/>
      </c>
      <c r="BA55" s="39" t="str">
        <f t="shared" si="460"/>
        <v/>
      </c>
      <c r="BB55" s="39" t="str">
        <f t="shared" si="461"/>
        <v/>
      </c>
      <c r="BC55" s="39" t="str">
        <f t="shared" si="462"/>
        <v/>
      </c>
      <c r="BD55" s="39" t="str">
        <f t="shared" si="463"/>
        <v/>
      </c>
      <c r="BE55" s="39" t="str">
        <f t="shared" si="464"/>
        <v/>
      </c>
      <c r="BF55" s="39" t="str">
        <f t="shared" si="465"/>
        <v/>
      </c>
      <c r="BG55" s="39" t="str">
        <f t="shared" si="466"/>
        <v/>
      </c>
      <c r="BH55" s="39" t="str">
        <f t="shared" si="467"/>
        <v/>
      </c>
      <c r="BI55" s="39" t="str">
        <f t="shared" si="468"/>
        <v/>
      </c>
      <c r="BJ55" s="39" t="str">
        <f t="shared" si="469"/>
        <v/>
      </c>
      <c r="BK55" s="39" t="str">
        <f t="shared" si="470"/>
        <v/>
      </c>
      <c r="BL55" s="39" t="str">
        <f t="shared" si="471"/>
        <v>R</v>
      </c>
      <c r="BM55" s="39" t="str">
        <f t="shared" si="472"/>
        <v/>
      </c>
      <c r="BN55" s="39" t="str">
        <f t="shared" si="473"/>
        <v/>
      </c>
      <c r="BO55" s="39" t="str">
        <f t="shared" si="474"/>
        <v/>
      </c>
      <c r="BP55" s="39" t="str">
        <f t="shared" si="475"/>
        <v/>
      </c>
      <c r="BQ55" s="39" t="str">
        <f t="shared" si="476"/>
        <v/>
      </c>
      <c r="BR55" s="39" t="str">
        <f t="shared" si="477"/>
        <v/>
      </c>
      <c r="BS55" s="39" t="str">
        <f t="shared" si="478"/>
        <v/>
      </c>
      <c r="BT55" s="39" t="str">
        <f t="shared" si="479"/>
        <v/>
      </c>
      <c r="BU55" s="39" t="str">
        <f t="shared" si="480"/>
        <v/>
      </c>
      <c r="BV55" s="39" t="str">
        <f t="shared" si="481"/>
        <v/>
      </c>
      <c r="BW55" s="39" t="str">
        <f t="shared" si="482"/>
        <v>R</v>
      </c>
      <c r="BX55" s="39" t="str">
        <f t="shared" si="483"/>
        <v/>
      </c>
      <c r="BY55" s="39" t="str">
        <f t="shared" si="484"/>
        <v/>
      </c>
      <c r="BZ55" s="39" t="str">
        <f t="shared" si="485"/>
        <v/>
      </c>
      <c r="CA55" s="39" t="str">
        <f t="shared" si="486"/>
        <v/>
      </c>
      <c r="CB55" s="39" t="str">
        <f t="shared" si="487"/>
        <v/>
      </c>
      <c r="CC55" s="39" t="str">
        <f t="shared" si="488"/>
        <v/>
      </c>
      <c r="CD55" s="39" t="str">
        <f t="shared" si="489"/>
        <v/>
      </c>
      <c r="CE55" s="39" t="str">
        <f t="shared" si="490"/>
        <v/>
      </c>
      <c r="CF55" s="39" t="str">
        <f t="shared" si="491"/>
        <v/>
      </c>
      <c r="CG55" s="39" t="str">
        <f t="shared" si="492"/>
        <v/>
      </c>
      <c r="CH55" s="39" t="str">
        <f t="shared" si="493"/>
        <v/>
      </c>
      <c r="CI55" s="39" t="str">
        <f t="shared" si="494"/>
        <v/>
      </c>
      <c r="CJ55" s="39" t="str">
        <f t="shared" si="495"/>
        <v/>
      </c>
      <c r="CK55" s="39" t="str">
        <f t="shared" si="496"/>
        <v/>
      </c>
      <c r="CL55" s="39" t="str">
        <f t="shared" si="497"/>
        <v/>
      </c>
      <c r="CM55" s="39" t="str">
        <f t="shared" si="498"/>
        <v/>
      </c>
      <c r="CN55" s="39" t="str">
        <f t="shared" si="499"/>
        <v/>
      </c>
      <c r="CO55" s="39" t="str">
        <f t="shared" si="500"/>
        <v/>
      </c>
      <c r="CP55" s="39" t="str">
        <f t="shared" si="501"/>
        <v/>
      </c>
      <c r="CQ55" s="39" t="str">
        <f t="shared" si="502"/>
        <v/>
      </c>
      <c r="CR55" s="39" t="str">
        <f t="shared" si="503"/>
        <v/>
      </c>
      <c r="CS55" s="39" t="str">
        <f t="shared" si="504"/>
        <v/>
      </c>
      <c r="CT55" s="39" t="str">
        <f t="shared" si="505"/>
        <v/>
      </c>
      <c r="CU55" s="39" t="str">
        <f t="shared" si="506"/>
        <v/>
      </c>
      <c r="CV55" s="39" t="str">
        <f t="shared" si="507"/>
        <v/>
      </c>
      <c r="CW55" s="39" t="str">
        <f t="shared" si="508"/>
        <v/>
      </c>
      <c r="CX55" s="39" t="str">
        <f t="shared" si="509"/>
        <v/>
      </c>
      <c r="CY55" s="39" t="str">
        <f t="shared" si="510"/>
        <v/>
      </c>
      <c r="CZ55" s="39" t="str">
        <f t="shared" si="511"/>
        <v/>
      </c>
      <c r="DA55" s="39" t="str">
        <f t="shared" si="512"/>
        <v/>
      </c>
      <c r="DB55" s="39" t="str">
        <f t="shared" si="513"/>
        <v/>
      </c>
      <c r="DC55" s="39" t="str">
        <f t="shared" si="514"/>
        <v/>
      </c>
      <c r="DD55" s="39" t="str">
        <f t="shared" si="515"/>
        <v/>
      </c>
      <c r="DE55" s="39" t="str">
        <f t="shared" si="516"/>
        <v/>
      </c>
      <c r="DF55" s="39" t="str">
        <f t="shared" si="517"/>
        <v/>
      </c>
      <c r="DG55" s="58" t="str">
        <f t="shared" si="518"/>
        <v/>
      </c>
      <c r="DH55" s="58" t="str">
        <f t="shared" si="519"/>
        <v/>
      </c>
      <c r="DI55" s="58" t="str">
        <f t="shared" si="520"/>
        <v/>
      </c>
      <c r="DJ55" s="58" t="str">
        <f t="shared" si="521"/>
        <v/>
      </c>
      <c r="DK55" s="58" t="str">
        <f t="shared" si="522"/>
        <v/>
      </c>
      <c r="DL55" s="58" t="str">
        <f t="shared" si="523"/>
        <v/>
      </c>
      <c r="DM55" s="58" t="str">
        <f t="shared" si="524"/>
        <v/>
      </c>
      <c r="DN55" s="58" t="str">
        <f t="shared" si="525"/>
        <v/>
      </c>
      <c r="DO55" s="58" t="str">
        <f t="shared" si="526"/>
        <v/>
      </c>
      <c r="DP55" s="58" t="str">
        <f t="shared" si="527"/>
        <v/>
      </c>
      <c r="DQ55" s="58" t="str">
        <f t="shared" si="528"/>
        <v/>
      </c>
      <c r="DR55" s="58" t="str">
        <f t="shared" si="529"/>
        <v/>
      </c>
      <c r="DS55" s="58" t="str">
        <f t="shared" si="530"/>
        <v/>
      </c>
      <c r="DT55" s="58" t="str">
        <f t="shared" si="531"/>
        <v/>
      </c>
      <c r="DU55" s="58" t="str">
        <f t="shared" si="532"/>
        <v/>
      </c>
      <c r="DV55" s="58" t="str">
        <f t="shared" si="533"/>
        <v/>
      </c>
      <c r="DW55" s="58" t="str">
        <f t="shared" si="534"/>
        <v/>
      </c>
      <c r="DX55" s="58" t="str">
        <f t="shared" si="535"/>
        <v/>
      </c>
      <c r="DY55" s="58" t="str">
        <f t="shared" si="536"/>
        <v/>
      </c>
      <c r="DZ55" s="58" t="str">
        <f t="shared" si="537"/>
        <v/>
      </c>
      <c r="EA55" s="58" t="str">
        <f t="shared" si="538"/>
        <v/>
      </c>
      <c r="EB55" s="58" t="str">
        <f t="shared" si="539"/>
        <v/>
      </c>
      <c r="EC55" s="58" t="str">
        <f t="shared" si="540"/>
        <v/>
      </c>
      <c r="ED55" s="58" t="str">
        <f t="shared" si="541"/>
        <v/>
      </c>
      <c r="EE55" s="58" t="str">
        <f t="shared" si="542"/>
        <v/>
      </c>
      <c r="EF55" s="58" t="str">
        <f t="shared" si="543"/>
        <v/>
      </c>
      <c r="EG55" s="58" t="str">
        <f t="shared" si="544"/>
        <v/>
      </c>
      <c r="EH55" s="58" t="str">
        <f t="shared" si="545"/>
        <v/>
      </c>
      <c r="EI55" s="58" t="str">
        <f t="shared" si="546"/>
        <v/>
      </c>
      <c r="EJ55" s="58" t="str">
        <f t="shared" si="547"/>
        <v/>
      </c>
      <c r="EK55" s="58" t="str">
        <f t="shared" si="548"/>
        <v/>
      </c>
      <c r="EL55" s="58" t="str">
        <f t="shared" si="549"/>
        <v/>
      </c>
      <c r="EM55" s="58" t="str">
        <f t="shared" si="550"/>
        <v/>
      </c>
      <c r="EN55" s="58" t="str">
        <f t="shared" si="551"/>
        <v/>
      </c>
      <c r="EO55" s="58" t="str">
        <f t="shared" si="552"/>
        <v/>
      </c>
      <c r="EP55" s="58" t="str">
        <f t="shared" si="553"/>
        <v/>
      </c>
      <c r="EQ55" s="58" t="str">
        <f t="shared" si="554"/>
        <v/>
      </c>
      <c r="ER55" s="58" t="str">
        <f t="shared" si="555"/>
        <v/>
      </c>
      <c r="ES55" s="58" t="str">
        <f t="shared" si="556"/>
        <v/>
      </c>
      <c r="ET55" s="58" t="str">
        <f t="shared" si="557"/>
        <v/>
      </c>
      <c r="EU55" s="58" t="str">
        <f t="shared" si="558"/>
        <v/>
      </c>
      <c r="EV55" s="58" t="str">
        <f t="shared" si="559"/>
        <v/>
      </c>
      <c r="EW55" s="58" t="str">
        <f t="shared" si="560"/>
        <v/>
      </c>
      <c r="EX55" s="58" t="str">
        <f t="shared" si="561"/>
        <v/>
      </c>
      <c r="EY55" s="58" t="str">
        <f t="shared" si="562"/>
        <v/>
      </c>
      <c r="EZ55" s="58" t="str">
        <f t="shared" si="563"/>
        <v/>
      </c>
      <c r="FA55" s="58" t="str">
        <f t="shared" si="564"/>
        <v/>
      </c>
      <c r="FB55" s="58" t="str">
        <f t="shared" si="565"/>
        <v/>
      </c>
      <c r="FC55" s="58" t="str">
        <f t="shared" si="566"/>
        <v/>
      </c>
      <c r="FD55" s="58" t="str">
        <f t="shared" si="567"/>
        <v/>
      </c>
      <c r="FE55" s="58" t="str">
        <f t="shared" si="568"/>
        <v/>
      </c>
      <c r="FF55" s="58" t="str">
        <f t="shared" si="569"/>
        <v/>
      </c>
      <c r="FG55" s="58" t="str">
        <f t="shared" si="570"/>
        <v/>
      </c>
      <c r="FH55" s="58" t="str">
        <f t="shared" si="571"/>
        <v/>
      </c>
      <c r="FI55" s="58" t="str">
        <f t="shared" si="572"/>
        <v/>
      </c>
      <c r="FJ55" s="58" t="str">
        <f t="shared" si="573"/>
        <v/>
      </c>
      <c r="FK55" s="58" t="str">
        <f t="shared" si="574"/>
        <v/>
      </c>
      <c r="FL55" s="58" t="str">
        <f t="shared" si="575"/>
        <v/>
      </c>
      <c r="FM55" s="58" t="str">
        <f t="shared" si="576"/>
        <v/>
      </c>
      <c r="FN55" s="58" t="str">
        <f t="shared" si="577"/>
        <v/>
      </c>
      <c r="FO55" s="58" t="str">
        <f t="shared" si="578"/>
        <v/>
      </c>
      <c r="FP55" s="58" t="str">
        <f t="shared" si="579"/>
        <v/>
      </c>
      <c r="FQ55" s="58" t="str">
        <f t="shared" si="580"/>
        <v/>
      </c>
      <c r="FR55" s="58" t="str">
        <f t="shared" si="581"/>
        <v/>
      </c>
      <c r="FS55" s="58" t="str">
        <f t="shared" si="582"/>
        <v/>
      </c>
      <c r="FT55" s="58" t="str">
        <f t="shared" si="583"/>
        <v/>
      </c>
      <c r="FU55" s="58" t="str">
        <f t="shared" si="584"/>
        <v/>
      </c>
      <c r="FV55" s="58" t="str">
        <f t="shared" si="585"/>
        <v/>
      </c>
      <c r="FW55" s="58" t="str">
        <f t="shared" si="586"/>
        <v/>
      </c>
      <c r="FX55" s="58" t="str">
        <f t="shared" si="587"/>
        <v/>
      </c>
      <c r="FY55" s="58" t="str">
        <f t="shared" si="588"/>
        <v/>
      </c>
      <c r="FZ55" s="58" t="str">
        <f t="shared" si="589"/>
        <v/>
      </c>
      <c r="GA55" s="58" t="str">
        <f t="shared" si="590"/>
        <v/>
      </c>
      <c r="GB55" s="58" t="str">
        <f t="shared" si="591"/>
        <v/>
      </c>
      <c r="GC55" s="58" t="str">
        <f t="shared" si="592"/>
        <v/>
      </c>
      <c r="GD55" s="58" t="str">
        <f t="shared" si="593"/>
        <v/>
      </c>
      <c r="GE55" s="58" t="str">
        <f t="shared" si="594"/>
        <v/>
      </c>
      <c r="GF55" s="58" t="str">
        <f t="shared" si="595"/>
        <v/>
      </c>
      <c r="GG55" s="58" t="str">
        <f t="shared" si="596"/>
        <v/>
      </c>
      <c r="GH55" s="58" t="str">
        <f t="shared" si="597"/>
        <v/>
      </c>
      <c r="GI55" s="58" t="str">
        <f t="shared" si="598"/>
        <v/>
      </c>
      <c r="GJ55" s="58" t="str">
        <f t="shared" si="599"/>
        <v/>
      </c>
      <c r="GK55" s="58" t="str">
        <f t="shared" si="600"/>
        <v/>
      </c>
      <c r="GL55" s="58" t="str">
        <f t="shared" si="601"/>
        <v/>
      </c>
      <c r="GM55" s="58" t="str">
        <f t="shared" si="602"/>
        <v/>
      </c>
      <c r="GN55" s="58" t="str">
        <f t="shared" si="603"/>
        <v/>
      </c>
      <c r="GO55" s="58" t="str">
        <f t="shared" si="604"/>
        <v/>
      </c>
      <c r="GP55" s="58" t="str">
        <f t="shared" si="605"/>
        <v/>
      </c>
      <c r="GQ55" s="58" t="str">
        <f t="shared" si="606"/>
        <v/>
      </c>
      <c r="GR55" s="58" t="str">
        <f t="shared" si="607"/>
        <v/>
      </c>
      <c r="GS55" s="58" t="str">
        <f t="shared" si="608"/>
        <v/>
      </c>
      <c r="GT55" s="58" t="str">
        <f t="shared" si="609"/>
        <v/>
      </c>
      <c r="GU55" s="58" t="str">
        <f t="shared" si="610"/>
        <v/>
      </c>
      <c r="GV55" s="58" t="str">
        <f t="shared" si="611"/>
        <v/>
      </c>
      <c r="GW55" s="58" t="str">
        <f t="shared" si="612"/>
        <v/>
      </c>
      <c r="GX55" s="58" t="str">
        <f t="shared" si="613"/>
        <v/>
      </c>
      <c r="GY55" s="58" t="str">
        <f t="shared" si="614"/>
        <v/>
      </c>
      <c r="GZ55" s="58" t="str">
        <f t="shared" si="615"/>
        <v/>
      </c>
      <c r="HA55" s="58" t="str">
        <f t="shared" si="616"/>
        <v/>
      </c>
      <c r="HB55" s="58" t="str">
        <f t="shared" si="617"/>
        <v/>
      </c>
      <c r="HC55" s="58" t="str">
        <f t="shared" si="618"/>
        <v/>
      </c>
      <c r="HD55" s="58" t="str">
        <f t="shared" si="619"/>
        <v/>
      </c>
      <c r="HE55" s="58" t="str">
        <f t="shared" si="620"/>
        <v/>
      </c>
      <c r="HF55" s="58" t="str">
        <f t="shared" si="621"/>
        <v/>
      </c>
      <c r="HG55" s="58" t="str">
        <f t="shared" si="622"/>
        <v/>
      </c>
      <c r="HH55" s="58" t="str">
        <f t="shared" si="623"/>
        <v/>
      </c>
      <c r="HI55" s="58" t="str">
        <f t="shared" si="624"/>
        <v/>
      </c>
      <c r="HJ55" s="58" t="str">
        <f t="shared" si="625"/>
        <v/>
      </c>
      <c r="HK55" s="58" t="str">
        <f t="shared" si="626"/>
        <v/>
      </c>
      <c r="HL55" s="58" t="str">
        <f t="shared" si="627"/>
        <v/>
      </c>
      <c r="HM55" s="58" t="str">
        <f t="shared" si="628"/>
        <v/>
      </c>
      <c r="HN55" s="58" t="str">
        <f t="shared" si="629"/>
        <v/>
      </c>
      <c r="HO55" s="58" t="str">
        <f t="shared" si="630"/>
        <v/>
      </c>
      <c r="HP55" s="58" t="str">
        <f t="shared" si="631"/>
        <v/>
      </c>
      <c r="HQ55" s="58" t="str">
        <f t="shared" si="632"/>
        <v/>
      </c>
      <c r="HR55" s="58" t="str">
        <f t="shared" si="633"/>
        <v/>
      </c>
      <c r="HS55" s="58" t="str">
        <f t="shared" si="634"/>
        <v/>
      </c>
      <c r="HT55" s="58" t="str">
        <f t="shared" si="635"/>
        <v/>
      </c>
      <c r="HU55" s="58" t="str">
        <f t="shared" si="636"/>
        <v/>
      </c>
      <c r="HV55" s="58" t="str">
        <f t="shared" si="637"/>
        <v/>
      </c>
      <c r="HW55" s="58" t="str">
        <f t="shared" si="638"/>
        <v/>
      </c>
      <c r="HX55" s="58" t="str">
        <f t="shared" si="639"/>
        <v/>
      </c>
      <c r="HY55" s="58" t="str">
        <f t="shared" si="640"/>
        <v/>
      </c>
      <c r="HZ55" s="58" t="str">
        <f t="shared" si="641"/>
        <v/>
      </c>
      <c r="IA55" s="58" t="str">
        <f t="shared" si="642"/>
        <v/>
      </c>
      <c r="IB55" s="58" t="str">
        <f t="shared" si="643"/>
        <v/>
      </c>
      <c r="IC55" s="58" t="str">
        <f t="shared" si="644"/>
        <v/>
      </c>
      <c r="ID55" s="58" t="str">
        <f t="shared" si="645"/>
        <v/>
      </c>
      <c r="IE55" s="58" t="str">
        <f t="shared" si="646"/>
        <v/>
      </c>
      <c r="IF55" s="58" t="str">
        <f t="shared" si="647"/>
        <v/>
      </c>
      <c r="IG55" s="58" t="str">
        <f t="shared" si="648"/>
        <v/>
      </c>
      <c r="IH55" s="58" t="str">
        <f t="shared" si="649"/>
        <v/>
      </c>
      <c r="II55" s="58" t="str">
        <f t="shared" si="650"/>
        <v/>
      </c>
      <c r="IJ55" s="58" t="str">
        <f t="shared" si="651"/>
        <v/>
      </c>
      <c r="IK55" s="58" t="str">
        <f t="shared" si="652"/>
        <v/>
      </c>
      <c r="IL55" s="58" t="str">
        <f t="shared" si="653"/>
        <v/>
      </c>
      <c r="IM55" s="58" t="str">
        <f t="shared" si="654"/>
        <v/>
      </c>
      <c r="IN55" s="58" t="str">
        <f t="shared" si="655"/>
        <v/>
      </c>
      <c r="IO55" s="58" t="str">
        <f t="shared" si="656"/>
        <v/>
      </c>
      <c r="IP55" s="58" t="str">
        <f t="shared" si="657"/>
        <v/>
      </c>
      <c r="IQ55" s="58" t="str">
        <f t="shared" si="658"/>
        <v/>
      </c>
      <c r="IR55" s="58" t="str">
        <f t="shared" si="659"/>
        <v/>
      </c>
      <c r="IS55" s="58" t="str">
        <f t="shared" si="660"/>
        <v/>
      </c>
      <c r="IT55" s="58" t="str">
        <f t="shared" si="661"/>
        <v/>
      </c>
      <c r="IU55" s="58" t="str">
        <f t="shared" si="662"/>
        <v/>
      </c>
      <c r="IV55" s="58" t="str">
        <f t="shared" si="663"/>
        <v/>
      </c>
      <c r="IW55" s="58" t="str">
        <f t="shared" si="664"/>
        <v/>
      </c>
      <c r="IX55" s="58" t="str">
        <f t="shared" si="665"/>
        <v/>
      </c>
      <c r="IY55" s="58" t="str">
        <f t="shared" si="666"/>
        <v/>
      </c>
      <c r="IZ55" s="58" t="str">
        <f t="shared" si="667"/>
        <v/>
      </c>
      <c r="JA55" s="58" t="str">
        <f t="shared" si="668"/>
        <v/>
      </c>
      <c r="JB55" s="58" t="str">
        <f t="shared" si="669"/>
        <v/>
      </c>
      <c r="JC55" s="58" t="str">
        <f t="shared" si="670"/>
        <v/>
      </c>
      <c r="JD55" s="58" t="str">
        <f t="shared" si="671"/>
        <v/>
      </c>
      <c r="JE55" s="58" t="str">
        <f t="shared" si="672"/>
        <v/>
      </c>
      <c r="JF55" s="58" t="str">
        <f t="shared" si="673"/>
        <v/>
      </c>
      <c r="JG55" s="58" t="str">
        <f t="shared" si="674"/>
        <v/>
      </c>
      <c r="JH55" s="58" t="str">
        <f t="shared" si="675"/>
        <v/>
      </c>
      <c r="JI55" s="58" t="str">
        <f t="shared" si="676"/>
        <v/>
      </c>
      <c r="JJ55" s="58" t="str">
        <f t="shared" si="677"/>
        <v/>
      </c>
      <c r="JK55" s="58" t="str">
        <f t="shared" si="678"/>
        <v/>
      </c>
      <c r="JL55" s="58" t="str">
        <f t="shared" si="679"/>
        <v/>
      </c>
      <c r="JM55" s="58" t="str">
        <f t="shared" si="680"/>
        <v/>
      </c>
      <c r="JN55" s="58" t="str">
        <f t="shared" si="681"/>
        <v/>
      </c>
      <c r="JO55" s="58" t="str">
        <f t="shared" si="682"/>
        <v/>
      </c>
      <c r="JP55" s="58" t="str">
        <f t="shared" si="683"/>
        <v/>
      </c>
      <c r="JQ55" s="58" t="str">
        <f t="shared" si="684"/>
        <v/>
      </c>
      <c r="JR55" s="58" t="str">
        <f t="shared" si="685"/>
        <v/>
      </c>
      <c r="JS55" s="58" t="str">
        <f t="shared" si="686"/>
        <v/>
      </c>
      <c r="JT55" s="58" t="str">
        <f t="shared" si="687"/>
        <v/>
      </c>
      <c r="JU55" s="58" t="str">
        <f t="shared" si="688"/>
        <v/>
      </c>
      <c r="JV55" s="58" t="str">
        <f t="shared" si="689"/>
        <v/>
      </c>
      <c r="JW55" s="58" t="str">
        <f t="shared" si="690"/>
        <v/>
      </c>
      <c r="JX55" s="58" t="str">
        <f t="shared" si="691"/>
        <v/>
      </c>
      <c r="JY55" s="58" t="str">
        <f t="shared" si="692"/>
        <v/>
      </c>
      <c r="JZ55" s="58" t="str">
        <f t="shared" si="693"/>
        <v/>
      </c>
      <c r="KA55" s="58" t="str">
        <f t="shared" si="694"/>
        <v/>
      </c>
      <c r="KB55" s="58" t="str">
        <f t="shared" si="695"/>
        <v/>
      </c>
      <c r="KC55" s="58" t="str">
        <f t="shared" si="696"/>
        <v/>
      </c>
      <c r="KD55" s="58" t="str">
        <f t="shared" si="697"/>
        <v/>
      </c>
      <c r="KE55" s="58" t="str">
        <f t="shared" si="698"/>
        <v/>
      </c>
      <c r="KF55" s="58" t="str">
        <f t="shared" si="699"/>
        <v/>
      </c>
      <c r="KG55" s="58" t="str">
        <f t="shared" si="700"/>
        <v/>
      </c>
      <c r="KH55" s="58" t="str">
        <f t="shared" si="701"/>
        <v/>
      </c>
      <c r="KI55" s="58" t="str">
        <f t="shared" si="702"/>
        <v/>
      </c>
      <c r="KJ55" s="58" t="str">
        <f t="shared" si="703"/>
        <v/>
      </c>
      <c r="KK55" s="58" t="str">
        <f t="shared" si="704"/>
        <v/>
      </c>
      <c r="KL55" s="58" t="str">
        <f t="shared" si="705"/>
        <v/>
      </c>
      <c r="KM55" s="58" t="str">
        <f t="shared" si="706"/>
        <v/>
      </c>
      <c r="KN55" s="58" t="str">
        <f t="shared" si="707"/>
        <v/>
      </c>
      <c r="KO55" s="58" t="str">
        <f t="shared" si="708"/>
        <v/>
      </c>
      <c r="KP55" s="58" t="str">
        <f t="shared" si="709"/>
        <v/>
      </c>
      <c r="KQ55" s="58" t="str">
        <f t="shared" si="710"/>
        <v/>
      </c>
      <c r="KR55" s="58" t="str">
        <f t="shared" si="711"/>
        <v/>
      </c>
      <c r="KS55" s="58" t="str">
        <f t="shared" si="712"/>
        <v/>
      </c>
      <c r="KT55" s="58" t="str">
        <f t="shared" si="713"/>
        <v/>
      </c>
      <c r="KU55" s="58" t="str">
        <f t="shared" si="714"/>
        <v/>
      </c>
      <c r="KV55" s="58" t="str">
        <f t="shared" si="715"/>
        <v/>
      </c>
      <c r="KW55" s="58" t="str">
        <f t="shared" si="716"/>
        <v/>
      </c>
      <c r="KX55" s="58" t="str">
        <f t="shared" si="717"/>
        <v/>
      </c>
    </row>
    <row r="56" spans="4:310" x14ac:dyDescent="0.55000000000000004">
      <c r="D56" s="3"/>
      <c r="E56" s="3"/>
      <c r="F56" s="3"/>
      <c r="G56" s="48">
        <v>404.68598675568956</v>
      </c>
      <c r="H56" s="49" t="s">
        <v>32</v>
      </c>
      <c r="I56" s="56" t="s">
        <v>64</v>
      </c>
      <c r="J56" s="8"/>
      <c r="K56" s="57" t="str">
        <f t="shared" si="418"/>
        <v/>
      </c>
      <c r="L56" s="57" t="str">
        <f t="shared" si="419"/>
        <v/>
      </c>
      <c r="M56" s="57" t="str">
        <f t="shared" si="420"/>
        <v/>
      </c>
      <c r="N56" s="57" t="str">
        <f t="shared" si="421"/>
        <v/>
      </c>
      <c r="O56" s="57" t="str">
        <f t="shared" si="422"/>
        <v/>
      </c>
      <c r="P56" s="57" t="str">
        <f t="shared" si="423"/>
        <v/>
      </c>
      <c r="Q56" s="57" t="str">
        <f t="shared" si="424"/>
        <v/>
      </c>
      <c r="R56" s="57" t="str">
        <f t="shared" si="425"/>
        <v/>
      </c>
      <c r="S56" s="57" t="str">
        <f t="shared" si="426"/>
        <v/>
      </c>
      <c r="T56" s="57" t="str">
        <f t="shared" si="427"/>
        <v/>
      </c>
      <c r="U56" s="57" t="str">
        <f t="shared" si="428"/>
        <v/>
      </c>
      <c r="V56" s="57" t="str">
        <f t="shared" si="429"/>
        <v/>
      </c>
      <c r="W56" s="57" t="str">
        <f t="shared" si="430"/>
        <v/>
      </c>
      <c r="X56" s="57" t="str">
        <f t="shared" si="431"/>
        <v/>
      </c>
      <c r="Y56" s="57" t="str">
        <f t="shared" si="432"/>
        <v/>
      </c>
      <c r="Z56" s="57" t="str">
        <f t="shared" si="433"/>
        <v/>
      </c>
      <c r="AA56" s="57" t="str">
        <f t="shared" si="434"/>
        <v/>
      </c>
      <c r="AB56" s="57" t="str">
        <f t="shared" si="435"/>
        <v/>
      </c>
      <c r="AC56" s="57" t="str">
        <f t="shared" si="436"/>
        <v/>
      </c>
      <c r="AD56" s="57" t="str">
        <f t="shared" si="437"/>
        <v/>
      </c>
      <c r="AE56" s="39" t="str">
        <f t="shared" si="438"/>
        <v/>
      </c>
      <c r="AF56" s="39" t="str">
        <f t="shared" si="439"/>
        <v/>
      </c>
      <c r="AG56" s="39" t="str">
        <f t="shared" si="440"/>
        <v/>
      </c>
      <c r="AH56" s="39" t="str">
        <f t="shared" si="441"/>
        <v/>
      </c>
      <c r="AI56" s="39" t="str">
        <f t="shared" si="442"/>
        <v/>
      </c>
      <c r="AJ56" s="39" t="str">
        <f t="shared" si="443"/>
        <v/>
      </c>
      <c r="AK56" s="39" t="str">
        <f t="shared" si="444"/>
        <v/>
      </c>
      <c r="AL56" s="39" t="str">
        <f t="shared" si="445"/>
        <v/>
      </c>
      <c r="AM56" s="39" t="str">
        <f t="shared" si="446"/>
        <v/>
      </c>
      <c r="AN56" s="39" t="str">
        <f t="shared" si="447"/>
        <v/>
      </c>
      <c r="AO56" s="39" t="str">
        <f t="shared" si="448"/>
        <v/>
      </c>
      <c r="AP56" s="39" t="str">
        <f t="shared" si="449"/>
        <v/>
      </c>
      <c r="AQ56" s="39" t="str">
        <f t="shared" si="450"/>
        <v/>
      </c>
      <c r="AR56" s="39" t="str">
        <f t="shared" si="451"/>
        <v/>
      </c>
      <c r="AS56" s="39" t="str">
        <f t="shared" si="452"/>
        <v/>
      </c>
      <c r="AT56" s="39" t="str">
        <f t="shared" si="453"/>
        <v/>
      </c>
      <c r="AU56" s="39" t="str">
        <f t="shared" si="454"/>
        <v/>
      </c>
      <c r="AV56" s="39" t="str">
        <f t="shared" si="455"/>
        <v/>
      </c>
      <c r="AW56" s="39" t="str">
        <f t="shared" si="456"/>
        <v/>
      </c>
      <c r="AX56" s="39" t="str">
        <f t="shared" si="457"/>
        <v/>
      </c>
      <c r="AY56" s="39" t="str">
        <f t="shared" si="458"/>
        <v/>
      </c>
      <c r="AZ56" s="39" t="str">
        <f t="shared" si="459"/>
        <v/>
      </c>
      <c r="BA56" s="39" t="str">
        <f t="shared" si="460"/>
        <v/>
      </c>
      <c r="BB56" s="39" t="str">
        <f t="shared" si="461"/>
        <v/>
      </c>
      <c r="BC56" s="39" t="str">
        <f t="shared" si="462"/>
        <v/>
      </c>
      <c r="BD56" s="39" t="str">
        <f t="shared" si="463"/>
        <v/>
      </c>
      <c r="BE56" s="39" t="str">
        <f t="shared" si="464"/>
        <v/>
      </c>
      <c r="BF56" s="39" t="str">
        <f t="shared" si="465"/>
        <v/>
      </c>
      <c r="BG56" s="39" t="str">
        <f t="shared" si="466"/>
        <v/>
      </c>
      <c r="BH56" s="39" t="str">
        <f t="shared" si="467"/>
        <v/>
      </c>
      <c r="BI56" s="39" t="str">
        <f t="shared" si="468"/>
        <v/>
      </c>
      <c r="BJ56" s="39" t="str">
        <f t="shared" si="469"/>
        <v/>
      </c>
      <c r="BK56" s="39" t="str">
        <f t="shared" si="470"/>
        <v/>
      </c>
      <c r="BL56" s="39" t="str">
        <f t="shared" si="471"/>
        <v/>
      </c>
      <c r="BM56" s="39" t="str">
        <f t="shared" si="472"/>
        <v/>
      </c>
      <c r="BN56" s="39" t="str">
        <f t="shared" si="473"/>
        <v/>
      </c>
      <c r="BO56" s="39" t="str">
        <f t="shared" si="474"/>
        <v/>
      </c>
      <c r="BP56" s="39" t="str">
        <f t="shared" si="475"/>
        <v/>
      </c>
      <c r="BQ56" s="39" t="str">
        <f t="shared" si="476"/>
        <v/>
      </c>
      <c r="BR56" s="39" t="str">
        <f t="shared" si="477"/>
        <v/>
      </c>
      <c r="BS56" s="39" t="str">
        <f t="shared" si="478"/>
        <v/>
      </c>
      <c r="BT56" s="39" t="str">
        <f t="shared" si="479"/>
        <v/>
      </c>
      <c r="BU56" s="39" t="str">
        <f t="shared" si="480"/>
        <v/>
      </c>
      <c r="BV56" s="39" t="str">
        <f t="shared" si="481"/>
        <v/>
      </c>
      <c r="BW56" s="39" t="str">
        <f t="shared" si="482"/>
        <v/>
      </c>
      <c r="BX56" s="39" t="str">
        <f t="shared" si="483"/>
        <v/>
      </c>
      <c r="BY56" s="39" t="str">
        <f t="shared" si="484"/>
        <v/>
      </c>
      <c r="BZ56" s="39" t="str">
        <f t="shared" si="485"/>
        <v/>
      </c>
      <c r="CA56" s="39" t="str">
        <f t="shared" si="486"/>
        <v/>
      </c>
      <c r="CB56" s="39" t="str">
        <f t="shared" si="487"/>
        <v/>
      </c>
      <c r="CC56" s="39" t="str">
        <f t="shared" si="488"/>
        <v/>
      </c>
      <c r="CD56" s="39" t="str">
        <f t="shared" si="489"/>
        <v/>
      </c>
      <c r="CE56" s="39" t="str">
        <f t="shared" si="490"/>
        <v/>
      </c>
      <c r="CF56" s="39" t="str">
        <f t="shared" si="491"/>
        <v/>
      </c>
      <c r="CG56" s="39" t="str">
        <f t="shared" si="492"/>
        <v/>
      </c>
      <c r="CH56" s="39" t="str">
        <f t="shared" si="493"/>
        <v/>
      </c>
      <c r="CI56" s="39" t="str">
        <f t="shared" si="494"/>
        <v/>
      </c>
      <c r="CJ56" s="39" t="str">
        <f t="shared" si="495"/>
        <v/>
      </c>
      <c r="CK56" s="39" t="str">
        <f t="shared" si="496"/>
        <v/>
      </c>
      <c r="CL56" s="39" t="str">
        <f t="shared" si="497"/>
        <v/>
      </c>
      <c r="CM56" s="39" t="str">
        <f t="shared" si="498"/>
        <v/>
      </c>
      <c r="CN56" s="39" t="str">
        <f t="shared" si="499"/>
        <v/>
      </c>
      <c r="CO56" s="39" t="str">
        <f t="shared" si="500"/>
        <v/>
      </c>
      <c r="CP56" s="39" t="str">
        <f t="shared" si="501"/>
        <v/>
      </c>
      <c r="CQ56" s="39" t="str">
        <f t="shared" si="502"/>
        <v/>
      </c>
      <c r="CR56" s="39" t="str">
        <f t="shared" si="503"/>
        <v/>
      </c>
      <c r="CS56" s="39" t="str">
        <f t="shared" si="504"/>
        <v/>
      </c>
      <c r="CT56" s="39" t="str">
        <f t="shared" si="505"/>
        <v/>
      </c>
      <c r="CU56" s="39" t="str">
        <f t="shared" si="506"/>
        <v/>
      </c>
      <c r="CV56" s="39" t="str">
        <f t="shared" si="507"/>
        <v/>
      </c>
      <c r="CW56" s="39" t="str">
        <f t="shared" si="508"/>
        <v/>
      </c>
      <c r="CX56" s="39" t="str">
        <f t="shared" si="509"/>
        <v/>
      </c>
      <c r="CY56" s="39" t="str">
        <f t="shared" si="510"/>
        <v/>
      </c>
      <c r="CZ56" s="39" t="str">
        <f t="shared" si="511"/>
        <v/>
      </c>
      <c r="DA56" s="39" t="str">
        <f t="shared" si="512"/>
        <v/>
      </c>
      <c r="DB56" s="39" t="str">
        <f t="shared" si="513"/>
        <v/>
      </c>
      <c r="DC56" s="39" t="str">
        <f t="shared" si="514"/>
        <v/>
      </c>
      <c r="DD56" s="39" t="str">
        <f t="shared" si="515"/>
        <v/>
      </c>
      <c r="DE56" s="39" t="str">
        <f t="shared" si="516"/>
        <v/>
      </c>
      <c r="DF56" s="39" t="str">
        <f t="shared" si="517"/>
        <v/>
      </c>
      <c r="DG56" s="58" t="str">
        <f t="shared" si="518"/>
        <v/>
      </c>
      <c r="DH56" s="58" t="str">
        <f t="shared" si="519"/>
        <v/>
      </c>
      <c r="DI56" s="58" t="str">
        <f t="shared" si="520"/>
        <v/>
      </c>
      <c r="DJ56" s="58" t="str">
        <f t="shared" si="521"/>
        <v/>
      </c>
      <c r="DK56" s="58" t="str">
        <f t="shared" si="522"/>
        <v/>
      </c>
      <c r="DL56" s="58" t="str">
        <f t="shared" si="523"/>
        <v/>
      </c>
      <c r="DM56" s="58" t="str">
        <f t="shared" si="524"/>
        <v/>
      </c>
      <c r="DN56" s="58" t="str">
        <f t="shared" si="525"/>
        <v/>
      </c>
      <c r="DO56" s="58" t="str">
        <f t="shared" si="526"/>
        <v/>
      </c>
      <c r="DP56" s="58" t="str">
        <f t="shared" si="527"/>
        <v/>
      </c>
      <c r="DQ56" s="58" t="str">
        <f t="shared" si="528"/>
        <v/>
      </c>
      <c r="DR56" s="58" t="str">
        <f t="shared" si="529"/>
        <v/>
      </c>
      <c r="DS56" s="58" t="str">
        <f t="shared" si="530"/>
        <v/>
      </c>
      <c r="DT56" s="58" t="str">
        <f t="shared" si="531"/>
        <v/>
      </c>
      <c r="DU56" s="58" t="str">
        <f t="shared" si="532"/>
        <v/>
      </c>
      <c r="DV56" s="58" t="str">
        <f t="shared" si="533"/>
        <v/>
      </c>
      <c r="DW56" s="58" t="str">
        <f t="shared" si="534"/>
        <v/>
      </c>
      <c r="DX56" s="58" t="str">
        <f t="shared" si="535"/>
        <v/>
      </c>
      <c r="DY56" s="58" t="str">
        <f t="shared" si="536"/>
        <v/>
      </c>
      <c r="DZ56" s="58" t="str">
        <f t="shared" si="537"/>
        <v/>
      </c>
      <c r="EA56" s="58" t="str">
        <f t="shared" si="538"/>
        <v/>
      </c>
      <c r="EB56" s="58" t="str">
        <f t="shared" si="539"/>
        <v/>
      </c>
      <c r="EC56" s="58" t="str">
        <f t="shared" si="540"/>
        <v/>
      </c>
      <c r="ED56" s="58" t="str">
        <f t="shared" si="541"/>
        <v/>
      </c>
      <c r="EE56" s="58" t="str">
        <f t="shared" si="542"/>
        <v/>
      </c>
      <c r="EF56" s="58" t="str">
        <f t="shared" si="543"/>
        <v/>
      </c>
      <c r="EG56" s="58" t="str">
        <f t="shared" si="544"/>
        <v/>
      </c>
      <c r="EH56" s="58" t="str">
        <f t="shared" si="545"/>
        <v/>
      </c>
      <c r="EI56" s="58" t="str">
        <f t="shared" si="546"/>
        <v/>
      </c>
      <c r="EJ56" s="58" t="str">
        <f t="shared" si="547"/>
        <v/>
      </c>
      <c r="EK56" s="58" t="str">
        <f t="shared" si="548"/>
        <v/>
      </c>
      <c r="EL56" s="58" t="str">
        <f t="shared" si="549"/>
        <v/>
      </c>
      <c r="EM56" s="58" t="str">
        <f t="shared" si="550"/>
        <v/>
      </c>
      <c r="EN56" s="58" t="str">
        <f t="shared" si="551"/>
        <v/>
      </c>
      <c r="EO56" s="58" t="str">
        <f t="shared" si="552"/>
        <v/>
      </c>
      <c r="EP56" s="58" t="str">
        <f t="shared" si="553"/>
        <v/>
      </c>
      <c r="EQ56" s="58" t="str">
        <f t="shared" si="554"/>
        <v/>
      </c>
      <c r="ER56" s="58" t="str">
        <f t="shared" si="555"/>
        <v/>
      </c>
      <c r="ES56" s="58" t="str">
        <f t="shared" si="556"/>
        <v/>
      </c>
      <c r="ET56" s="58" t="str">
        <f t="shared" si="557"/>
        <v/>
      </c>
      <c r="EU56" s="58" t="str">
        <f t="shared" si="558"/>
        <v/>
      </c>
      <c r="EV56" s="58" t="str">
        <f t="shared" si="559"/>
        <v/>
      </c>
      <c r="EW56" s="58" t="str">
        <f t="shared" si="560"/>
        <v/>
      </c>
      <c r="EX56" s="58" t="str">
        <f t="shared" si="561"/>
        <v/>
      </c>
      <c r="EY56" s="58" t="str">
        <f t="shared" si="562"/>
        <v/>
      </c>
      <c r="EZ56" s="58" t="str">
        <f t="shared" si="563"/>
        <v/>
      </c>
      <c r="FA56" s="58" t="str">
        <f t="shared" si="564"/>
        <v/>
      </c>
      <c r="FB56" s="58" t="str">
        <f t="shared" si="565"/>
        <v/>
      </c>
      <c r="FC56" s="58" t="str">
        <f t="shared" si="566"/>
        <v/>
      </c>
      <c r="FD56" s="58" t="str">
        <f t="shared" si="567"/>
        <v/>
      </c>
      <c r="FE56" s="58" t="str">
        <f t="shared" si="568"/>
        <v/>
      </c>
      <c r="FF56" s="58" t="str">
        <f t="shared" si="569"/>
        <v/>
      </c>
      <c r="FG56" s="58" t="str">
        <f t="shared" si="570"/>
        <v/>
      </c>
      <c r="FH56" s="58" t="str">
        <f t="shared" si="571"/>
        <v/>
      </c>
      <c r="FI56" s="58" t="str">
        <f t="shared" si="572"/>
        <v/>
      </c>
      <c r="FJ56" s="58" t="str">
        <f t="shared" si="573"/>
        <v/>
      </c>
      <c r="FK56" s="58" t="str">
        <f t="shared" si="574"/>
        <v/>
      </c>
      <c r="FL56" s="58" t="str">
        <f t="shared" si="575"/>
        <v/>
      </c>
      <c r="FM56" s="58" t="str">
        <f t="shared" si="576"/>
        <v/>
      </c>
      <c r="FN56" s="58" t="str">
        <f t="shared" si="577"/>
        <v/>
      </c>
      <c r="FO56" s="58" t="str">
        <f t="shared" si="578"/>
        <v/>
      </c>
      <c r="FP56" s="58" t="str">
        <f t="shared" si="579"/>
        <v/>
      </c>
      <c r="FQ56" s="58" t="str">
        <f t="shared" si="580"/>
        <v/>
      </c>
      <c r="FR56" s="58" t="str">
        <f t="shared" si="581"/>
        <v/>
      </c>
      <c r="FS56" s="58" t="str">
        <f t="shared" si="582"/>
        <v/>
      </c>
      <c r="FT56" s="58" t="str">
        <f t="shared" si="583"/>
        <v/>
      </c>
      <c r="FU56" s="58" t="str">
        <f t="shared" si="584"/>
        <v/>
      </c>
      <c r="FV56" s="58" t="str">
        <f t="shared" si="585"/>
        <v/>
      </c>
      <c r="FW56" s="58" t="str">
        <f t="shared" si="586"/>
        <v/>
      </c>
      <c r="FX56" s="58" t="str">
        <f t="shared" si="587"/>
        <v/>
      </c>
      <c r="FY56" s="58" t="str">
        <f t="shared" si="588"/>
        <v/>
      </c>
      <c r="FZ56" s="58" t="str">
        <f t="shared" si="589"/>
        <v/>
      </c>
      <c r="GA56" s="58" t="str">
        <f t="shared" si="590"/>
        <v/>
      </c>
      <c r="GB56" s="58" t="str">
        <f t="shared" si="591"/>
        <v/>
      </c>
      <c r="GC56" s="58" t="str">
        <f t="shared" si="592"/>
        <v/>
      </c>
      <c r="GD56" s="58" t="str">
        <f t="shared" si="593"/>
        <v/>
      </c>
      <c r="GE56" s="58" t="str">
        <f t="shared" si="594"/>
        <v/>
      </c>
      <c r="GF56" s="58" t="str">
        <f t="shared" si="595"/>
        <v/>
      </c>
      <c r="GG56" s="58" t="str">
        <f t="shared" si="596"/>
        <v/>
      </c>
      <c r="GH56" s="58" t="str">
        <f t="shared" si="597"/>
        <v/>
      </c>
      <c r="GI56" s="58" t="str">
        <f t="shared" si="598"/>
        <v/>
      </c>
      <c r="GJ56" s="58" t="str">
        <f t="shared" si="599"/>
        <v/>
      </c>
      <c r="GK56" s="58" t="str">
        <f t="shared" si="600"/>
        <v/>
      </c>
      <c r="GL56" s="58" t="str">
        <f t="shared" si="601"/>
        <v/>
      </c>
      <c r="GM56" s="58" t="str">
        <f t="shared" si="602"/>
        <v/>
      </c>
      <c r="GN56" s="58" t="str">
        <f t="shared" si="603"/>
        <v/>
      </c>
      <c r="GO56" s="58" t="str">
        <f t="shared" si="604"/>
        <v/>
      </c>
      <c r="GP56" s="58" t="str">
        <f t="shared" si="605"/>
        <v/>
      </c>
      <c r="GQ56" s="58" t="str">
        <f t="shared" si="606"/>
        <v/>
      </c>
      <c r="GR56" s="58" t="str">
        <f t="shared" si="607"/>
        <v/>
      </c>
      <c r="GS56" s="58" t="str">
        <f t="shared" si="608"/>
        <v/>
      </c>
      <c r="GT56" s="58" t="str">
        <f t="shared" si="609"/>
        <v/>
      </c>
      <c r="GU56" s="58" t="str">
        <f t="shared" si="610"/>
        <v/>
      </c>
      <c r="GV56" s="58" t="str">
        <f t="shared" si="611"/>
        <v/>
      </c>
      <c r="GW56" s="58" t="str">
        <f t="shared" si="612"/>
        <v/>
      </c>
      <c r="GX56" s="58" t="str">
        <f t="shared" si="613"/>
        <v/>
      </c>
      <c r="GY56" s="58" t="str">
        <f t="shared" si="614"/>
        <v/>
      </c>
      <c r="GZ56" s="58" t="str">
        <f t="shared" si="615"/>
        <v/>
      </c>
      <c r="HA56" s="58" t="str">
        <f t="shared" si="616"/>
        <v/>
      </c>
      <c r="HB56" s="58" t="str">
        <f t="shared" si="617"/>
        <v/>
      </c>
      <c r="HC56" s="58" t="str">
        <f t="shared" si="618"/>
        <v/>
      </c>
      <c r="HD56" s="58" t="str">
        <f t="shared" si="619"/>
        <v/>
      </c>
      <c r="HE56" s="58" t="str">
        <f t="shared" si="620"/>
        <v/>
      </c>
      <c r="HF56" s="58" t="str">
        <f t="shared" si="621"/>
        <v/>
      </c>
      <c r="HG56" s="58" t="str">
        <f t="shared" si="622"/>
        <v/>
      </c>
      <c r="HH56" s="58" t="str">
        <f t="shared" si="623"/>
        <v/>
      </c>
      <c r="HI56" s="58" t="str">
        <f t="shared" si="624"/>
        <v/>
      </c>
      <c r="HJ56" s="58" t="str">
        <f t="shared" si="625"/>
        <v/>
      </c>
      <c r="HK56" s="58" t="str">
        <f t="shared" si="626"/>
        <v/>
      </c>
      <c r="HL56" s="58" t="str">
        <f t="shared" si="627"/>
        <v/>
      </c>
      <c r="HM56" s="58" t="str">
        <f t="shared" si="628"/>
        <v/>
      </c>
      <c r="HN56" s="58" t="str">
        <f t="shared" si="629"/>
        <v/>
      </c>
      <c r="HO56" s="58" t="str">
        <f t="shared" si="630"/>
        <v/>
      </c>
      <c r="HP56" s="58" t="str">
        <f t="shared" si="631"/>
        <v/>
      </c>
      <c r="HQ56" s="58" t="str">
        <f t="shared" si="632"/>
        <v/>
      </c>
      <c r="HR56" s="58" t="str">
        <f t="shared" si="633"/>
        <v/>
      </c>
      <c r="HS56" s="58" t="str">
        <f t="shared" si="634"/>
        <v/>
      </c>
      <c r="HT56" s="58" t="str">
        <f t="shared" si="635"/>
        <v/>
      </c>
      <c r="HU56" s="58" t="str">
        <f t="shared" si="636"/>
        <v/>
      </c>
      <c r="HV56" s="58" t="str">
        <f t="shared" si="637"/>
        <v/>
      </c>
      <c r="HW56" s="58" t="str">
        <f t="shared" si="638"/>
        <v/>
      </c>
      <c r="HX56" s="58" t="str">
        <f t="shared" si="639"/>
        <v/>
      </c>
      <c r="HY56" s="58" t="str">
        <f t="shared" si="640"/>
        <v/>
      </c>
      <c r="HZ56" s="58" t="str">
        <f t="shared" si="641"/>
        <v/>
      </c>
      <c r="IA56" s="58" t="str">
        <f t="shared" si="642"/>
        <v/>
      </c>
      <c r="IB56" s="58" t="str">
        <f t="shared" si="643"/>
        <v/>
      </c>
      <c r="IC56" s="58" t="str">
        <f t="shared" si="644"/>
        <v/>
      </c>
      <c r="ID56" s="58" t="str">
        <f t="shared" si="645"/>
        <v/>
      </c>
      <c r="IE56" s="58" t="str">
        <f t="shared" si="646"/>
        <v/>
      </c>
      <c r="IF56" s="58" t="str">
        <f t="shared" si="647"/>
        <v/>
      </c>
      <c r="IG56" s="58" t="str">
        <f t="shared" si="648"/>
        <v/>
      </c>
      <c r="IH56" s="58" t="str">
        <f t="shared" si="649"/>
        <v/>
      </c>
      <c r="II56" s="58" t="str">
        <f t="shared" si="650"/>
        <v/>
      </c>
      <c r="IJ56" s="58" t="str">
        <f t="shared" si="651"/>
        <v/>
      </c>
      <c r="IK56" s="58" t="str">
        <f t="shared" si="652"/>
        <v/>
      </c>
      <c r="IL56" s="58" t="str">
        <f t="shared" si="653"/>
        <v/>
      </c>
      <c r="IM56" s="58" t="str">
        <f t="shared" si="654"/>
        <v/>
      </c>
      <c r="IN56" s="58" t="str">
        <f t="shared" si="655"/>
        <v/>
      </c>
      <c r="IO56" s="58" t="str">
        <f t="shared" si="656"/>
        <v/>
      </c>
      <c r="IP56" s="58" t="str">
        <f t="shared" si="657"/>
        <v/>
      </c>
      <c r="IQ56" s="58" t="str">
        <f t="shared" si="658"/>
        <v/>
      </c>
      <c r="IR56" s="58" t="str">
        <f t="shared" si="659"/>
        <v/>
      </c>
      <c r="IS56" s="58" t="str">
        <f t="shared" si="660"/>
        <v/>
      </c>
      <c r="IT56" s="58" t="str">
        <f t="shared" si="661"/>
        <v/>
      </c>
      <c r="IU56" s="58" t="str">
        <f t="shared" si="662"/>
        <v/>
      </c>
      <c r="IV56" s="58" t="str">
        <f t="shared" si="663"/>
        <v/>
      </c>
      <c r="IW56" s="58" t="str">
        <f t="shared" si="664"/>
        <v/>
      </c>
      <c r="IX56" s="58" t="str">
        <f t="shared" si="665"/>
        <v/>
      </c>
      <c r="IY56" s="58" t="str">
        <f t="shared" si="666"/>
        <v/>
      </c>
      <c r="IZ56" s="58" t="str">
        <f t="shared" si="667"/>
        <v/>
      </c>
      <c r="JA56" s="58" t="str">
        <f t="shared" si="668"/>
        <v/>
      </c>
      <c r="JB56" s="58" t="str">
        <f t="shared" si="669"/>
        <v/>
      </c>
      <c r="JC56" s="58" t="str">
        <f t="shared" si="670"/>
        <v/>
      </c>
      <c r="JD56" s="58" t="str">
        <f t="shared" si="671"/>
        <v/>
      </c>
      <c r="JE56" s="58" t="str">
        <f t="shared" si="672"/>
        <v/>
      </c>
      <c r="JF56" s="58" t="str">
        <f t="shared" si="673"/>
        <v/>
      </c>
      <c r="JG56" s="58" t="str">
        <f t="shared" si="674"/>
        <v/>
      </c>
      <c r="JH56" s="58" t="str">
        <f t="shared" si="675"/>
        <v/>
      </c>
      <c r="JI56" s="58" t="str">
        <f t="shared" si="676"/>
        <v/>
      </c>
      <c r="JJ56" s="58" t="str">
        <f t="shared" si="677"/>
        <v/>
      </c>
      <c r="JK56" s="58" t="str">
        <f t="shared" si="678"/>
        <v/>
      </c>
      <c r="JL56" s="58" t="str">
        <f t="shared" si="679"/>
        <v/>
      </c>
      <c r="JM56" s="58" t="str">
        <f t="shared" si="680"/>
        <v/>
      </c>
      <c r="JN56" s="58" t="str">
        <f t="shared" si="681"/>
        <v/>
      </c>
      <c r="JO56" s="58" t="str">
        <f t="shared" si="682"/>
        <v/>
      </c>
      <c r="JP56" s="58" t="str">
        <f t="shared" si="683"/>
        <v/>
      </c>
      <c r="JQ56" s="58" t="str">
        <f t="shared" si="684"/>
        <v/>
      </c>
      <c r="JR56" s="58" t="str">
        <f t="shared" si="685"/>
        <v/>
      </c>
      <c r="JS56" s="58" t="str">
        <f t="shared" si="686"/>
        <v/>
      </c>
      <c r="JT56" s="58" t="str">
        <f t="shared" si="687"/>
        <v/>
      </c>
      <c r="JU56" s="58" t="str">
        <f t="shared" si="688"/>
        <v/>
      </c>
      <c r="JV56" s="58" t="str">
        <f t="shared" si="689"/>
        <v/>
      </c>
      <c r="JW56" s="58" t="str">
        <f t="shared" si="690"/>
        <v/>
      </c>
      <c r="JX56" s="58" t="str">
        <f t="shared" si="691"/>
        <v/>
      </c>
      <c r="JY56" s="58" t="str">
        <f t="shared" si="692"/>
        <v/>
      </c>
      <c r="JZ56" s="58" t="str">
        <f t="shared" si="693"/>
        <v/>
      </c>
      <c r="KA56" s="58" t="str">
        <f t="shared" si="694"/>
        <v/>
      </c>
      <c r="KB56" s="58" t="str">
        <f t="shared" si="695"/>
        <v/>
      </c>
      <c r="KC56" s="58" t="str">
        <f t="shared" si="696"/>
        <v/>
      </c>
      <c r="KD56" s="58" t="str">
        <f t="shared" si="697"/>
        <v/>
      </c>
      <c r="KE56" s="58" t="str">
        <f t="shared" si="698"/>
        <v/>
      </c>
      <c r="KF56" s="58" t="str">
        <f t="shared" si="699"/>
        <v/>
      </c>
      <c r="KG56" s="58" t="str">
        <f t="shared" si="700"/>
        <v/>
      </c>
      <c r="KH56" s="58" t="str">
        <f t="shared" si="701"/>
        <v/>
      </c>
      <c r="KI56" s="58" t="str">
        <f t="shared" si="702"/>
        <v/>
      </c>
      <c r="KJ56" s="58" t="str">
        <f t="shared" si="703"/>
        <v/>
      </c>
      <c r="KK56" s="58" t="str">
        <f t="shared" si="704"/>
        <v/>
      </c>
      <c r="KL56" s="58" t="str">
        <f t="shared" si="705"/>
        <v/>
      </c>
      <c r="KM56" s="58" t="str">
        <f t="shared" si="706"/>
        <v/>
      </c>
      <c r="KN56" s="58" t="str">
        <f t="shared" si="707"/>
        <v/>
      </c>
      <c r="KO56" s="58" t="str">
        <f t="shared" si="708"/>
        <v/>
      </c>
      <c r="KP56" s="58" t="str">
        <f t="shared" si="709"/>
        <v/>
      </c>
      <c r="KQ56" s="58" t="str">
        <f t="shared" si="710"/>
        <v/>
      </c>
      <c r="KR56" s="58" t="str">
        <f t="shared" si="711"/>
        <v/>
      </c>
      <c r="KS56" s="58" t="str">
        <f t="shared" si="712"/>
        <v/>
      </c>
      <c r="KT56" s="58" t="str">
        <f t="shared" si="713"/>
        <v/>
      </c>
      <c r="KU56" s="58" t="str">
        <f t="shared" si="714"/>
        <v/>
      </c>
      <c r="KV56" s="58" t="str">
        <f t="shared" si="715"/>
        <v/>
      </c>
      <c r="KW56" s="58" t="str">
        <f t="shared" si="716"/>
        <v/>
      </c>
      <c r="KX56" s="58" t="str">
        <f t="shared" si="717"/>
        <v/>
      </c>
    </row>
    <row r="57" spans="4:310" x14ac:dyDescent="0.55000000000000004">
      <c r="D57" s="10"/>
      <c r="E57" s="8"/>
      <c r="F57" s="10"/>
      <c r="G57" s="48">
        <v>550.92484082958754</v>
      </c>
      <c r="H57" s="49" t="s">
        <v>0</v>
      </c>
      <c r="I57" s="56" t="s">
        <v>66</v>
      </c>
      <c r="J57" s="8"/>
      <c r="K57" s="57" t="str">
        <f t="shared" si="418"/>
        <v/>
      </c>
      <c r="L57" s="57" t="str">
        <f t="shared" si="419"/>
        <v/>
      </c>
      <c r="M57" s="57" t="str">
        <f t="shared" si="420"/>
        <v/>
      </c>
      <c r="N57" s="57" t="str">
        <f t="shared" si="421"/>
        <v/>
      </c>
      <c r="O57" s="57" t="str">
        <f t="shared" si="422"/>
        <v/>
      </c>
      <c r="P57" s="57" t="str">
        <f t="shared" si="423"/>
        <v/>
      </c>
      <c r="Q57" s="57" t="str">
        <f t="shared" si="424"/>
        <v/>
      </c>
      <c r="R57" s="57" t="str">
        <f t="shared" si="425"/>
        <v/>
      </c>
      <c r="S57" s="57" t="str">
        <f t="shared" si="426"/>
        <v>A</v>
      </c>
      <c r="T57" s="57" t="str">
        <f t="shared" si="427"/>
        <v/>
      </c>
      <c r="U57" s="57" t="str">
        <f t="shared" si="428"/>
        <v/>
      </c>
      <c r="V57" s="57" t="str">
        <f t="shared" si="429"/>
        <v/>
      </c>
      <c r="W57" s="57" t="str">
        <f t="shared" si="430"/>
        <v/>
      </c>
      <c r="X57" s="57" t="str">
        <f t="shared" si="431"/>
        <v/>
      </c>
      <c r="Y57" s="57" t="str">
        <f t="shared" si="432"/>
        <v>A</v>
      </c>
      <c r="Z57" s="57" t="str">
        <f t="shared" si="433"/>
        <v/>
      </c>
      <c r="AA57" s="57" t="str">
        <f t="shared" si="434"/>
        <v/>
      </c>
      <c r="AB57" s="57" t="str">
        <f t="shared" si="435"/>
        <v/>
      </c>
      <c r="AC57" s="57" t="str">
        <f t="shared" si="436"/>
        <v/>
      </c>
      <c r="AD57" s="57" t="str">
        <f t="shared" si="437"/>
        <v/>
      </c>
      <c r="AE57" s="39" t="str">
        <f t="shared" si="438"/>
        <v/>
      </c>
      <c r="AF57" s="39" t="str">
        <f t="shared" si="439"/>
        <v/>
      </c>
      <c r="AG57" s="39" t="str">
        <f t="shared" si="440"/>
        <v/>
      </c>
      <c r="AH57" s="39" t="str">
        <f t="shared" si="441"/>
        <v/>
      </c>
      <c r="AI57" s="39" t="str">
        <f t="shared" si="442"/>
        <v/>
      </c>
      <c r="AJ57" s="39" t="str">
        <f t="shared" si="443"/>
        <v>A</v>
      </c>
      <c r="AK57" s="39" t="str">
        <f t="shared" si="444"/>
        <v/>
      </c>
      <c r="AL57" s="39" t="str">
        <f t="shared" si="445"/>
        <v/>
      </c>
      <c r="AM57" s="39" t="str">
        <f t="shared" si="446"/>
        <v/>
      </c>
      <c r="AN57" s="39" t="str">
        <f t="shared" si="447"/>
        <v/>
      </c>
      <c r="AO57" s="39" t="str">
        <f t="shared" si="448"/>
        <v/>
      </c>
      <c r="AP57" s="39" t="str">
        <f t="shared" si="449"/>
        <v/>
      </c>
      <c r="AQ57" s="39" t="str">
        <f t="shared" si="450"/>
        <v/>
      </c>
      <c r="AR57" s="39" t="str">
        <f t="shared" si="451"/>
        <v/>
      </c>
      <c r="AS57" s="39" t="str">
        <f t="shared" si="452"/>
        <v/>
      </c>
      <c r="AT57" s="39" t="str">
        <f t="shared" si="453"/>
        <v/>
      </c>
      <c r="AU57" s="39" t="str">
        <f t="shared" si="454"/>
        <v/>
      </c>
      <c r="AV57" s="39" t="str">
        <f t="shared" si="455"/>
        <v/>
      </c>
      <c r="AW57" s="39" t="str">
        <f t="shared" si="456"/>
        <v>A</v>
      </c>
      <c r="AX57" s="39" t="str">
        <f t="shared" si="457"/>
        <v/>
      </c>
      <c r="AY57" s="39" t="str">
        <f t="shared" si="458"/>
        <v/>
      </c>
      <c r="AZ57" s="39" t="str">
        <f t="shared" si="459"/>
        <v/>
      </c>
      <c r="BA57" s="39" t="str">
        <f t="shared" si="460"/>
        <v/>
      </c>
      <c r="BB57" s="39" t="str">
        <f t="shared" si="461"/>
        <v/>
      </c>
      <c r="BC57" s="39" t="str">
        <f t="shared" si="462"/>
        <v>A</v>
      </c>
      <c r="BD57" s="39" t="str">
        <f t="shared" si="463"/>
        <v/>
      </c>
      <c r="BE57" s="39" t="str">
        <f t="shared" si="464"/>
        <v/>
      </c>
      <c r="BF57" s="39" t="str">
        <f t="shared" si="465"/>
        <v/>
      </c>
      <c r="BG57" s="39" t="str">
        <f t="shared" si="466"/>
        <v/>
      </c>
      <c r="BH57" s="39" t="str">
        <f t="shared" si="467"/>
        <v/>
      </c>
      <c r="BI57" s="39" t="str">
        <f t="shared" si="468"/>
        <v/>
      </c>
      <c r="BJ57" s="39" t="str">
        <f t="shared" si="469"/>
        <v/>
      </c>
      <c r="BK57" s="39" t="str">
        <f t="shared" si="470"/>
        <v/>
      </c>
      <c r="BL57" s="39" t="str">
        <f t="shared" si="471"/>
        <v/>
      </c>
      <c r="BM57" s="39" t="str">
        <f t="shared" si="472"/>
        <v/>
      </c>
      <c r="BN57" s="39" t="str">
        <f t="shared" si="473"/>
        <v/>
      </c>
      <c r="BO57" s="39" t="str">
        <f t="shared" si="474"/>
        <v/>
      </c>
      <c r="BP57" s="39" t="str">
        <f t="shared" si="475"/>
        <v/>
      </c>
      <c r="BQ57" s="39" t="str">
        <f t="shared" si="476"/>
        <v/>
      </c>
      <c r="BR57" s="39" t="str">
        <f t="shared" si="477"/>
        <v/>
      </c>
      <c r="BS57" s="39" t="str">
        <f t="shared" si="478"/>
        <v/>
      </c>
      <c r="BT57" s="39" t="str">
        <f t="shared" si="479"/>
        <v/>
      </c>
      <c r="BU57" s="39" t="str">
        <f t="shared" si="480"/>
        <v/>
      </c>
      <c r="BV57" s="39" t="str">
        <f t="shared" si="481"/>
        <v/>
      </c>
      <c r="BW57" s="39" t="str">
        <f t="shared" si="482"/>
        <v/>
      </c>
      <c r="BX57" s="39" t="str">
        <f t="shared" si="483"/>
        <v/>
      </c>
      <c r="BY57" s="39" t="str">
        <f t="shared" si="484"/>
        <v/>
      </c>
      <c r="BZ57" s="39" t="str">
        <f t="shared" si="485"/>
        <v/>
      </c>
      <c r="CA57" s="39" t="str">
        <f t="shared" si="486"/>
        <v/>
      </c>
      <c r="CB57" s="39" t="str">
        <f t="shared" si="487"/>
        <v/>
      </c>
      <c r="CC57" s="39" t="str">
        <f t="shared" si="488"/>
        <v/>
      </c>
      <c r="CD57" s="39" t="str">
        <f t="shared" si="489"/>
        <v/>
      </c>
      <c r="CE57" s="39" t="str">
        <f t="shared" si="490"/>
        <v/>
      </c>
      <c r="CF57" s="39" t="str">
        <f t="shared" si="491"/>
        <v/>
      </c>
      <c r="CG57" s="39" t="str">
        <f t="shared" si="492"/>
        <v/>
      </c>
      <c r="CH57" s="39" t="str">
        <f t="shared" si="493"/>
        <v/>
      </c>
      <c r="CI57" s="39" t="str">
        <f t="shared" si="494"/>
        <v/>
      </c>
      <c r="CJ57" s="39" t="str">
        <f t="shared" si="495"/>
        <v/>
      </c>
      <c r="CK57" s="39" t="str">
        <f t="shared" si="496"/>
        <v/>
      </c>
      <c r="CL57" s="39" t="str">
        <f t="shared" si="497"/>
        <v/>
      </c>
      <c r="CM57" s="39" t="str">
        <f t="shared" si="498"/>
        <v/>
      </c>
      <c r="CN57" s="39" t="str">
        <f t="shared" si="499"/>
        <v/>
      </c>
      <c r="CO57" s="39" t="str">
        <f t="shared" si="500"/>
        <v/>
      </c>
      <c r="CP57" s="39" t="str">
        <f t="shared" si="501"/>
        <v/>
      </c>
      <c r="CQ57" s="39" t="str">
        <f t="shared" si="502"/>
        <v/>
      </c>
      <c r="CR57" s="39" t="str">
        <f t="shared" si="503"/>
        <v/>
      </c>
      <c r="CS57" s="39" t="str">
        <f t="shared" si="504"/>
        <v/>
      </c>
      <c r="CT57" s="39" t="str">
        <f t="shared" si="505"/>
        <v/>
      </c>
      <c r="CU57" s="39" t="str">
        <f t="shared" si="506"/>
        <v/>
      </c>
      <c r="CV57" s="39" t="str">
        <f t="shared" si="507"/>
        <v/>
      </c>
      <c r="CW57" s="39" t="str">
        <f t="shared" si="508"/>
        <v/>
      </c>
      <c r="CX57" s="39" t="str">
        <f t="shared" si="509"/>
        <v/>
      </c>
      <c r="CY57" s="39" t="str">
        <f t="shared" si="510"/>
        <v/>
      </c>
      <c r="CZ57" s="39" t="str">
        <f t="shared" si="511"/>
        <v/>
      </c>
      <c r="DA57" s="39" t="str">
        <f t="shared" si="512"/>
        <v/>
      </c>
      <c r="DB57" s="39" t="str">
        <f t="shared" si="513"/>
        <v/>
      </c>
      <c r="DC57" s="39" t="str">
        <f t="shared" si="514"/>
        <v/>
      </c>
      <c r="DD57" s="39" t="str">
        <f t="shared" si="515"/>
        <v/>
      </c>
      <c r="DE57" s="39" t="str">
        <f t="shared" si="516"/>
        <v/>
      </c>
      <c r="DF57" s="39" t="str">
        <f t="shared" si="517"/>
        <v/>
      </c>
      <c r="DG57" s="58" t="str">
        <f t="shared" si="518"/>
        <v/>
      </c>
      <c r="DH57" s="58" t="str">
        <f t="shared" si="519"/>
        <v/>
      </c>
      <c r="DI57" s="58" t="str">
        <f t="shared" si="520"/>
        <v/>
      </c>
      <c r="DJ57" s="58" t="str">
        <f t="shared" si="521"/>
        <v/>
      </c>
      <c r="DK57" s="58" t="str">
        <f t="shared" si="522"/>
        <v/>
      </c>
      <c r="DL57" s="58" t="str">
        <f t="shared" si="523"/>
        <v/>
      </c>
      <c r="DM57" s="58" t="str">
        <f t="shared" si="524"/>
        <v/>
      </c>
      <c r="DN57" s="58" t="str">
        <f t="shared" si="525"/>
        <v/>
      </c>
      <c r="DO57" s="58" t="str">
        <f t="shared" si="526"/>
        <v/>
      </c>
      <c r="DP57" s="58" t="str">
        <f t="shared" si="527"/>
        <v/>
      </c>
      <c r="DQ57" s="58" t="str">
        <f t="shared" si="528"/>
        <v/>
      </c>
      <c r="DR57" s="58" t="str">
        <f t="shared" si="529"/>
        <v/>
      </c>
      <c r="DS57" s="58" t="str">
        <f t="shared" si="530"/>
        <v/>
      </c>
      <c r="DT57" s="58" t="str">
        <f t="shared" si="531"/>
        <v/>
      </c>
      <c r="DU57" s="58" t="str">
        <f t="shared" si="532"/>
        <v/>
      </c>
      <c r="DV57" s="58" t="str">
        <f t="shared" si="533"/>
        <v/>
      </c>
      <c r="DW57" s="58" t="str">
        <f t="shared" si="534"/>
        <v/>
      </c>
      <c r="DX57" s="58" t="str">
        <f t="shared" si="535"/>
        <v/>
      </c>
      <c r="DY57" s="58" t="str">
        <f t="shared" si="536"/>
        <v/>
      </c>
      <c r="DZ57" s="58" t="str">
        <f t="shared" si="537"/>
        <v/>
      </c>
      <c r="EA57" s="58" t="str">
        <f t="shared" si="538"/>
        <v/>
      </c>
      <c r="EB57" s="58" t="str">
        <f t="shared" si="539"/>
        <v/>
      </c>
      <c r="EC57" s="58" t="str">
        <f t="shared" si="540"/>
        <v/>
      </c>
      <c r="ED57" s="58" t="str">
        <f t="shared" si="541"/>
        <v/>
      </c>
      <c r="EE57" s="58" t="str">
        <f t="shared" si="542"/>
        <v/>
      </c>
      <c r="EF57" s="58" t="str">
        <f t="shared" si="543"/>
        <v/>
      </c>
      <c r="EG57" s="58" t="str">
        <f t="shared" si="544"/>
        <v/>
      </c>
      <c r="EH57" s="58" t="str">
        <f t="shared" si="545"/>
        <v/>
      </c>
      <c r="EI57" s="58" t="str">
        <f t="shared" si="546"/>
        <v/>
      </c>
      <c r="EJ57" s="58" t="str">
        <f t="shared" si="547"/>
        <v/>
      </c>
      <c r="EK57" s="58" t="str">
        <f t="shared" si="548"/>
        <v/>
      </c>
      <c r="EL57" s="58" t="str">
        <f t="shared" si="549"/>
        <v/>
      </c>
      <c r="EM57" s="58" t="str">
        <f t="shared" si="550"/>
        <v/>
      </c>
      <c r="EN57" s="58" t="str">
        <f t="shared" si="551"/>
        <v/>
      </c>
      <c r="EO57" s="58" t="str">
        <f t="shared" si="552"/>
        <v/>
      </c>
      <c r="EP57" s="58" t="str">
        <f t="shared" si="553"/>
        <v/>
      </c>
      <c r="EQ57" s="58" t="str">
        <f t="shared" si="554"/>
        <v/>
      </c>
      <c r="ER57" s="58" t="str">
        <f t="shared" si="555"/>
        <v/>
      </c>
      <c r="ES57" s="58" t="str">
        <f t="shared" si="556"/>
        <v/>
      </c>
      <c r="ET57" s="58" t="str">
        <f t="shared" si="557"/>
        <v/>
      </c>
      <c r="EU57" s="58" t="str">
        <f t="shared" si="558"/>
        <v/>
      </c>
      <c r="EV57" s="58" t="str">
        <f t="shared" si="559"/>
        <v/>
      </c>
      <c r="EW57" s="58" t="str">
        <f t="shared" si="560"/>
        <v/>
      </c>
      <c r="EX57" s="58" t="str">
        <f t="shared" si="561"/>
        <v/>
      </c>
      <c r="EY57" s="58" t="str">
        <f t="shared" si="562"/>
        <v/>
      </c>
      <c r="EZ57" s="58" t="str">
        <f t="shared" si="563"/>
        <v/>
      </c>
      <c r="FA57" s="58" t="str">
        <f t="shared" si="564"/>
        <v/>
      </c>
      <c r="FB57" s="58" t="str">
        <f t="shared" si="565"/>
        <v/>
      </c>
      <c r="FC57" s="58" t="str">
        <f t="shared" si="566"/>
        <v/>
      </c>
      <c r="FD57" s="58" t="str">
        <f t="shared" si="567"/>
        <v/>
      </c>
      <c r="FE57" s="58" t="str">
        <f t="shared" si="568"/>
        <v/>
      </c>
      <c r="FF57" s="58" t="str">
        <f t="shared" si="569"/>
        <v/>
      </c>
      <c r="FG57" s="58" t="str">
        <f t="shared" si="570"/>
        <v/>
      </c>
      <c r="FH57" s="58" t="str">
        <f t="shared" si="571"/>
        <v/>
      </c>
      <c r="FI57" s="58" t="str">
        <f t="shared" si="572"/>
        <v/>
      </c>
      <c r="FJ57" s="58" t="str">
        <f t="shared" si="573"/>
        <v/>
      </c>
      <c r="FK57" s="58" t="str">
        <f t="shared" si="574"/>
        <v/>
      </c>
      <c r="FL57" s="58" t="str">
        <f t="shared" si="575"/>
        <v/>
      </c>
      <c r="FM57" s="58" t="str">
        <f t="shared" si="576"/>
        <v/>
      </c>
      <c r="FN57" s="58" t="str">
        <f t="shared" si="577"/>
        <v/>
      </c>
      <c r="FO57" s="58" t="str">
        <f t="shared" si="578"/>
        <v/>
      </c>
      <c r="FP57" s="58" t="str">
        <f t="shared" si="579"/>
        <v/>
      </c>
      <c r="FQ57" s="58" t="str">
        <f t="shared" si="580"/>
        <v/>
      </c>
      <c r="FR57" s="58" t="str">
        <f t="shared" si="581"/>
        <v/>
      </c>
      <c r="FS57" s="58" t="str">
        <f t="shared" si="582"/>
        <v/>
      </c>
      <c r="FT57" s="58" t="str">
        <f t="shared" si="583"/>
        <v/>
      </c>
      <c r="FU57" s="58" t="str">
        <f t="shared" si="584"/>
        <v/>
      </c>
      <c r="FV57" s="58" t="str">
        <f t="shared" si="585"/>
        <v/>
      </c>
      <c r="FW57" s="58" t="str">
        <f t="shared" si="586"/>
        <v/>
      </c>
      <c r="FX57" s="58" t="str">
        <f t="shared" si="587"/>
        <v/>
      </c>
      <c r="FY57" s="58" t="str">
        <f t="shared" si="588"/>
        <v/>
      </c>
      <c r="FZ57" s="58" t="str">
        <f t="shared" si="589"/>
        <v/>
      </c>
      <c r="GA57" s="58" t="str">
        <f t="shared" si="590"/>
        <v/>
      </c>
      <c r="GB57" s="58" t="str">
        <f t="shared" si="591"/>
        <v/>
      </c>
      <c r="GC57" s="58" t="str">
        <f t="shared" si="592"/>
        <v/>
      </c>
      <c r="GD57" s="58" t="str">
        <f t="shared" si="593"/>
        <v/>
      </c>
      <c r="GE57" s="58" t="str">
        <f t="shared" si="594"/>
        <v/>
      </c>
      <c r="GF57" s="58" t="str">
        <f t="shared" si="595"/>
        <v/>
      </c>
      <c r="GG57" s="58" t="str">
        <f t="shared" si="596"/>
        <v/>
      </c>
      <c r="GH57" s="58" t="str">
        <f t="shared" si="597"/>
        <v/>
      </c>
      <c r="GI57" s="58" t="str">
        <f t="shared" si="598"/>
        <v/>
      </c>
      <c r="GJ57" s="58" t="str">
        <f t="shared" si="599"/>
        <v/>
      </c>
      <c r="GK57" s="58" t="str">
        <f t="shared" si="600"/>
        <v/>
      </c>
      <c r="GL57" s="58" t="str">
        <f t="shared" si="601"/>
        <v/>
      </c>
      <c r="GM57" s="58" t="str">
        <f t="shared" si="602"/>
        <v/>
      </c>
      <c r="GN57" s="58" t="str">
        <f t="shared" si="603"/>
        <v/>
      </c>
      <c r="GO57" s="58" t="str">
        <f t="shared" si="604"/>
        <v/>
      </c>
      <c r="GP57" s="58" t="str">
        <f t="shared" si="605"/>
        <v/>
      </c>
      <c r="GQ57" s="58" t="str">
        <f t="shared" si="606"/>
        <v/>
      </c>
      <c r="GR57" s="58" t="str">
        <f t="shared" si="607"/>
        <v/>
      </c>
      <c r="GS57" s="58" t="str">
        <f t="shared" si="608"/>
        <v/>
      </c>
      <c r="GT57" s="58" t="str">
        <f t="shared" si="609"/>
        <v/>
      </c>
      <c r="GU57" s="58" t="str">
        <f t="shared" si="610"/>
        <v/>
      </c>
      <c r="GV57" s="58" t="str">
        <f t="shared" si="611"/>
        <v/>
      </c>
      <c r="GW57" s="58" t="str">
        <f t="shared" si="612"/>
        <v/>
      </c>
      <c r="GX57" s="58" t="str">
        <f t="shared" si="613"/>
        <v/>
      </c>
      <c r="GY57" s="58" t="str">
        <f t="shared" si="614"/>
        <v/>
      </c>
      <c r="GZ57" s="58" t="str">
        <f t="shared" si="615"/>
        <v/>
      </c>
      <c r="HA57" s="58" t="str">
        <f t="shared" si="616"/>
        <v/>
      </c>
      <c r="HB57" s="58" t="str">
        <f t="shared" si="617"/>
        <v/>
      </c>
      <c r="HC57" s="58" t="str">
        <f t="shared" si="618"/>
        <v/>
      </c>
      <c r="HD57" s="58" t="str">
        <f t="shared" si="619"/>
        <v/>
      </c>
      <c r="HE57" s="58" t="str">
        <f t="shared" si="620"/>
        <v/>
      </c>
      <c r="HF57" s="58" t="str">
        <f t="shared" si="621"/>
        <v/>
      </c>
      <c r="HG57" s="58" t="str">
        <f t="shared" si="622"/>
        <v/>
      </c>
      <c r="HH57" s="58" t="str">
        <f t="shared" si="623"/>
        <v/>
      </c>
      <c r="HI57" s="58" t="str">
        <f t="shared" si="624"/>
        <v/>
      </c>
      <c r="HJ57" s="58" t="str">
        <f t="shared" si="625"/>
        <v/>
      </c>
      <c r="HK57" s="58" t="str">
        <f t="shared" si="626"/>
        <v/>
      </c>
      <c r="HL57" s="58" t="str">
        <f t="shared" si="627"/>
        <v/>
      </c>
      <c r="HM57" s="58" t="str">
        <f t="shared" si="628"/>
        <v/>
      </c>
      <c r="HN57" s="58" t="str">
        <f t="shared" si="629"/>
        <v/>
      </c>
      <c r="HO57" s="58" t="str">
        <f t="shared" si="630"/>
        <v/>
      </c>
      <c r="HP57" s="58" t="str">
        <f t="shared" si="631"/>
        <v/>
      </c>
      <c r="HQ57" s="58" t="str">
        <f t="shared" si="632"/>
        <v/>
      </c>
      <c r="HR57" s="58" t="str">
        <f t="shared" si="633"/>
        <v/>
      </c>
      <c r="HS57" s="58" t="str">
        <f t="shared" si="634"/>
        <v/>
      </c>
      <c r="HT57" s="58" t="str">
        <f t="shared" si="635"/>
        <v/>
      </c>
      <c r="HU57" s="58" t="str">
        <f t="shared" si="636"/>
        <v/>
      </c>
      <c r="HV57" s="58" t="str">
        <f t="shared" si="637"/>
        <v/>
      </c>
      <c r="HW57" s="58" t="str">
        <f t="shared" si="638"/>
        <v/>
      </c>
      <c r="HX57" s="58" t="str">
        <f t="shared" si="639"/>
        <v/>
      </c>
      <c r="HY57" s="58" t="str">
        <f t="shared" si="640"/>
        <v/>
      </c>
      <c r="HZ57" s="58" t="str">
        <f t="shared" si="641"/>
        <v/>
      </c>
      <c r="IA57" s="58" t="str">
        <f t="shared" si="642"/>
        <v/>
      </c>
      <c r="IB57" s="58" t="str">
        <f t="shared" si="643"/>
        <v/>
      </c>
      <c r="IC57" s="58" t="str">
        <f t="shared" si="644"/>
        <v/>
      </c>
      <c r="ID57" s="58" t="str">
        <f t="shared" si="645"/>
        <v/>
      </c>
      <c r="IE57" s="58" t="str">
        <f t="shared" si="646"/>
        <v/>
      </c>
      <c r="IF57" s="58" t="str">
        <f t="shared" si="647"/>
        <v/>
      </c>
      <c r="IG57" s="58" t="str">
        <f t="shared" si="648"/>
        <v/>
      </c>
      <c r="IH57" s="58" t="str">
        <f t="shared" si="649"/>
        <v/>
      </c>
      <c r="II57" s="58" t="str">
        <f t="shared" si="650"/>
        <v/>
      </c>
      <c r="IJ57" s="58" t="str">
        <f t="shared" si="651"/>
        <v/>
      </c>
      <c r="IK57" s="58" t="str">
        <f t="shared" si="652"/>
        <v/>
      </c>
      <c r="IL57" s="58" t="str">
        <f t="shared" si="653"/>
        <v/>
      </c>
      <c r="IM57" s="58" t="str">
        <f t="shared" si="654"/>
        <v/>
      </c>
      <c r="IN57" s="58" t="str">
        <f t="shared" si="655"/>
        <v/>
      </c>
      <c r="IO57" s="58" t="str">
        <f t="shared" si="656"/>
        <v/>
      </c>
      <c r="IP57" s="58" t="str">
        <f t="shared" si="657"/>
        <v/>
      </c>
      <c r="IQ57" s="58" t="str">
        <f t="shared" si="658"/>
        <v/>
      </c>
      <c r="IR57" s="58" t="str">
        <f t="shared" si="659"/>
        <v/>
      </c>
      <c r="IS57" s="58" t="str">
        <f t="shared" si="660"/>
        <v/>
      </c>
      <c r="IT57" s="58" t="str">
        <f t="shared" si="661"/>
        <v/>
      </c>
      <c r="IU57" s="58" t="str">
        <f t="shared" si="662"/>
        <v/>
      </c>
      <c r="IV57" s="58" t="str">
        <f t="shared" si="663"/>
        <v/>
      </c>
      <c r="IW57" s="58" t="str">
        <f t="shared" si="664"/>
        <v/>
      </c>
      <c r="IX57" s="58" t="str">
        <f t="shared" si="665"/>
        <v/>
      </c>
      <c r="IY57" s="58" t="str">
        <f t="shared" si="666"/>
        <v/>
      </c>
      <c r="IZ57" s="58" t="str">
        <f t="shared" si="667"/>
        <v/>
      </c>
      <c r="JA57" s="58" t="str">
        <f t="shared" si="668"/>
        <v/>
      </c>
      <c r="JB57" s="58" t="str">
        <f t="shared" si="669"/>
        <v/>
      </c>
      <c r="JC57" s="58" t="str">
        <f t="shared" si="670"/>
        <v/>
      </c>
      <c r="JD57" s="58" t="str">
        <f t="shared" si="671"/>
        <v/>
      </c>
      <c r="JE57" s="58" t="str">
        <f t="shared" si="672"/>
        <v/>
      </c>
      <c r="JF57" s="58" t="str">
        <f t="shared" si="673"/>
        <v/>
      </c>
      <c r="JG57" s="58" t="str">
        <f t="shared" si="674"/>
        <v/>
      </c>
      <c r="JH57" s="58" t="str">
        <f t="shared" si="675"/>
        <v/>
      </c>
      <c r="JI57" s="58" t="str">
        <f t="shared" si="676"/>
        <v/>
      </c>
      <c r="JJ57" s="58" t="str">
        <f t="shared" si="677"/>
        <v/>
      </c>
      <c r="JK57" s="58" t="str">
        <f t="shared" si="678"/>
        <v/>
      </c>
      <c r="JL57" s="58" t="str">
        <f t="shared" si="679"/>
        <v/>
      </c>
      <c r="JM57" s="58" t="str">
        <f t="shared" si="680"/>
        <v/>
      </c>
      <c r="JN57" s="58" t="str">
        <f t="shared" si="681"/>
        <v/>
      </c>
      <c r="JO57" s="58" t="str">
        <f t="shared" si="682"/>
        <v/>
      </c>
      <c r="JP57" s="58" t="str">
        <f t="shared" si="683"/>
        <v/>
      </c>
      <c r="JQ57" s="58" t="str">
        <f t="shared" si="684"/>
        <v/>
      </c>
      <c r="JR57" s="58" t="str">
        <f t="shared" si="685"/>
        <v/>
      </c>
      <c r="JS57" s="58" t="str">
        <f t="shared" si="686"/>
        <v/>
      </c>
      <c r="JT57" s="58" t="str">
        <f t="shared" si="687"/>
        <v/>
      </c>
      <c r="JU57" s="58" t="str">
        <f t="shared" si="688"/>
        <v/>
      </c>
      <c r="JV57" s="58" t="str">
        <f t="shared" si="689"/>
        <v/>
      </c>
      <c r="JW57" s="58" t="str">
        <f t="shared" si="690"/>
        <v/>
      </c>
      <c r="JX57" s="58" t="str">
        <f t="shared" si="691"/>
        <v/>
      </c>
      <c r="JY57" s="58" t="str">
        <f t="shared" si="692"/>
        <v/>
      </c>
      <c r="JZ57" s="58" t="str">
        <f t="shared" si="693"/>
        <v/>
      </c>
      <c r="KA57" s="58" t="str">
        <f t="shared" si="694"/>
        <v/>
      </c>
      <c r="KB57" s="58" t="str">
        <f t="shared" si="695"/>
        <v/>
      </c>
      <c r="KC57" s="58" t="str">
        <f t="shared" si="696"/>
        <v/>
      </c>
      <c r="KD57" s="58" t="str">
        <f t="shared" si="697"/>
        <v/>
      </c>
      <c r="KE57" s="58" t="str">
        <f t="shared" si="698"/>
        <v/>
      </c>
      <c r="KF57" s="58" t="str">
        <f t="shared" si="699"/>
        <v/>
      </c>
      <c r="KG57" s="58" t="str">
        <f t="shared" si="700"/>
        <v/>
      </c>
      <c r="KH57" s="58" t="str">
        <f t="shared" si="701"/>
        <v/>
      </c>
      <c r="KI57" s="58" t="str">
        <f t="shared" si="702"/>
        <v/>
      </c>
      <c r="KJ57" s="58" t="str">
        <f t="shared" si="703"/>
        <v/>
      </c>
      <c r="KK57" s="58" t="str">
        <f t="shared" si="704"/>
        <v/>
      </c>
      <c r="KL57" s="58" t="str">
        <f t="shared" si="705"/>
        <v/>
      </c>
      <c r="KM57" s="58" t="str">
        <f t="shared" si="706"/>
        <v/>
      </c>
      <c r="KN57" s="58" t="str">
        <f t="shared" si="707"/>
        <v/>
      </c>
      <c r="KO57" s="58" t="str">
        <f t="shared" si="708"/>
        <v/>
      </c>
      <c r="KP57" s="58" t="str">
        <f t="shared" si="709"/>
        <v/>
      </c>
      <c r="KQ57" s="58" t="str">
        <f t="shared" si="710"/>
        <v/>
      </c>
      <c r="KR57" s="58" t="str">
        <f t="shared" si="711"/>
        <v/>
      </c>
      <c r="KS57" s="58" t="str">
        <f t="shared" si="712"/>
        <v/>
      </c>
      <c r="KT57" s="58" t="str">
        <f t="shared" si="713"/>
        <v/>
      </c>
      <c r="KU57" s="58" t="str">
        <f t="shared" si="714"/>
        <v/>
      </c>
      <c r="KV57" s="58" t="str">
        <f t="shared" si="715"/>
        <v/>
      </c>
      <c r="KW57" s="58" t="str">
        <f t="shared" si="716"/>
        <v/>
      </c>
      <c r="KX57" s="58" t="str">
        <f t="shared" si="717"/>
        <v/>
      </c>
    </row>
    <row r="58" spans="4:310" x14ac:dyDescent="0.55000000000000004">
      <c r="D58" s="8"/>
      <c r="G58" s="48">
        <v>703.71565666670165</v>
      </c>
      <c r="H58" s="49" t="s">
        <v>25</v>
      </c>
      <c r="I58" s="56" t="s">
        <v>43</v>
      </c>
      <c r="J58" s="8"/>
      <c r="K58" s="57" t="str">
        <f t="shared" si="418"/>
        <v/>
      </c>
      <c r="L58" s="57" t="str">
        <f t="shared" si="419"/>
        <v/>
      </c>
      <c r="M58" s="57" t="str">
        <f t="shared" si="420"/>
        <v/>
      </c>
      <c r="N58" s="57" t="str">
        <f t="shared" si="421"/>
        <v/>
      </c>
      <c r="O58" s="57" t="str">
        <f t="shared" si="422"/>
        <v/>
      </c>
      <c r="P58" s="57" t="str">
        <f t="shared" si="423"/>
        <v/>
      </c>
      <c r="Q58" s="57" t="str">
        <f t="shared" si="424"/>
        <v/>
      </c>
      <c r="R58" s="57" t="str">
        <f t="shared" si="425"/>
        <v/>
      </c>
      <c r="S58" s="57" t="str">
        <f t="shared" si="426"/>
        <v/>
      </c>
      <c r="T58" s="57" t="str">
        <f t="shared" si="427"/>
        <v/>
      </c>
      <c r="U58" s="57" t="str">
        <f t="shared" si="428"/>
        <v/>
      </c>
      <c r="V58" s="57" t="str">
        <f t="shared" si="429"/>
        <v/>
      </c>
      <c r="W58" s="57" t="str">
        <f t="shared" si="430"/>
        <v/>
      </c>
      <c r="X58" s="57" t="str">
        <f t="shared" si="431"/>
        <v/>
      </c>
      <c r="Y58" s="57" t="str">
        <f t="shared" si="432"/>
        <v/>
      </c>
      <c r="Z58" s="57" t="str">
        <f t="shared" si="433"/>
        <v/>
      </c>
      <c r="AA58" s="57" t="str">
        <f t="shared" si="434"/>
        <v/>
      </c>
      <c r="AB58" s="57" t="str">
        <f t="shared" si="435"/>
        <v/>
      </c>
      <c r="AC58" s="57" t="str">
        <f t="shared" si="436"/>
        <v/>
      </c>
      <c r="AD58" s="57" t="str">
        <f t="shared" si="437"/>
        <v/>
      </c>
      <c r="AE58" s="39" t="str">
        <f t="shared" si="438"/>
        <v/>
      </c>
      <c r="AF58" s="39" t="str">
        <f t="shared" si="439"/>
        <v/>
      </c>
      <c r="AG58" s="39" t="str">
        <f t="shared" si="440"/>
        <v/>
      </c>
      <c r="AH58" s="39" t="str">
        <f t="shared" si="441"/>
        <v/>
      </c>
      <c r="AI58" s="39" t="str">
        <f t="shared" si="442"/>
        <v/>
      </c>
      <c r="AJ58" s="39" t="str">
        <f t="shared" si="443"/>
        <v/>
      </c>
      <c r="AK58" s="39" t="str">
        <f t="shared" si="444"/>
        <v/>
      </c>
      <c r="AL58" s="39" t="str">
        <f t="shared" si="445"/>
        <v/>
      </c>
      <c r="AM58" s="39" t="str">
        <f t="shared" si="446"/>
        <v/>
      </c>
      <c r="AN58" s="39" t="str">
        <f t="shared" si="447"/>
        <v/>
      </c>
      <c r="AO58" s="39" t="str">
        <f t="shared" si="448"/>
        <v/>
      </c>
      <c r="AP58" s="39" t="str">
        <f t="shared" si="449"/>
        <v/>
      </c>
      <c r="AQ58" s="39" t="str">
        <f t="shared" si="450"/>
        <v/>
      </c>
      <c r="AR58" s="39" t="str">
        <f t="shared" si="451"/>
        <v/>
      </c>
      <c r="AS58" s="39" t="str">
        <f t="shared" si="452"/>
        <v/>
      </c>
      <c r="AT58" s="39" t="str">
        <f t="shared" si="453"/>
        <v/>
      </c>
      <c r="AU58" s="39" t="str">
        <f t="shared" si="454"/>
        <v/>
      </c>
      <c r="AV58" s="39" t="str">
        <f t="shared" si="455"/>
        <v/>
      </c>
      <c r="AW58" s="39" t="str">
        <f t="shared" si="456"/>
        <v/>
      </c>
      <c r="AX58" s="39" t="str">
        <f t="shared" si="457"/>
        <v/>
      </c>
      <c r="AY58" s="39" t="str">
        <f t="shared" si="458"/>
        <v/>
      </c>
      <c r="AZ58" s="39" t="str">
        <f t="shared" si="459"/>
        <v/>
      </c>
      <c r="BA58" s="39" t="str">
        <f t="shared" si="460"/>
        <v/>
      </c>
      <c r="BB58" s="39" t="str">
        <f t="shared" si="461"/>
        <v/>
      </c>
      <c r="BC58" s="39" t="str">
        <f t="shared" si="462"/>
        <v/>
      </c>
      <c r="BD58" s="39" t="str">
        <f t="shared" si="463"/>
        <v/>
      </c>
      <c r="BE58" s="39" t="str">
        <f t="shared" si="464"/>
        <v/>
      </c>
      <c r="BF58" s="39" t="str">
        <f t="shared" si="465"/>
        <v/>
      </c>
      <c r="BG58" s="39" t="str">
        <f t="shared" si="466"/>
        <v/>
      </c>
      <c r="BH58" s="39" t="str">
        <f t="shared" si="467"/>
        <v/>
      </c>
      <c r="BI58" s="39" t="str">
        <f t="shared" si="468"/>
        <v/>
      </c>
      <c r="BJ58" s="39" t="str">
        <f t="shared" si="469"/>
        <v/>
      </c>
      <c r="BK58" s="39" t="str">
        <f t="shared" si="470"/>
        <v/>
      </c>
      <c r="BL58" s="39" t="str">
        <f t="shared" si="471"/>
        <v/>
      </c>
      <c r="BM58" s="39" t="str">
        <f t="shared" si="472"/>
        <v/>
      </c>
      <c r="BN58" s="39" t="str">
        <f t="shared" si="473"/>
        <v/>
      </c>
      <c r="BO58" s="39" t="str">
        <f t="shared" si="474"/>
        <v/>
      </c>
      <c r="BP58" s="39" t="str">
        <f t="shared" si="475"/>
        <v/>
      </c>
      <c r="BQ58" s="39" t="str">
        <f t="shared" si="476"/>
        <v/>
      </c>
      <c r="BR58" s="39" t="str">
        <f t="shared" si="477"/>
        <v/>
      </c>
      <c r="BS58" s="39" t="str">
        <f t="shared" si="478"/>
        <v/>
      </c>
      <c r="BT58" s="39" t="str">
        <f t="shared" si="479"/>
        <v/>
      </c>
      <c r="BU58" s="39" t="str">
        <f t="shared" si="480"/>
        <v/>
      </c>
      <c r="BV58" s="39" t="str">
        <f t="shared" si="481"/>
        <v/>
      </c>
      <c r="BW58" s="39" t="str">
        <f t="shared" si="482"/>
        <v/>
      </c>
      <c r="BX58" s="39" t="str">
        <f t="shared" si="483"/>
        <v/>
      </c>
      <c r="BY58" s="39" t="str">
        <f t="shared" si="484"/>
        <v/>
      </c>
      <c r="BZ58" s="39" t="str">
        <f t="shared" si="485"/>
        <v/>
      </c>
      <c r="CA58" s="39" t="str">
        <f t="shared" si="486"/>
        <v/>
      </c>
      <c r="CB58" s="39" t="str">
        <f t="shared" si="487"/>
        <v>P</v>
      </c>
      <c r="CC58" s="39" t="str">
        <f t="shared" si="488"/>
        <v/>
      </c>
      <c r="CD58" s="39" t="str">
        <f t="shared" si="489"/>
        <v/>
      </c>
      <c r="CE58" s="39" t="str">
        <f t="shared" si="490"/>
        <v/>
      </c>
      <c r="CF58" s="39" t="str">
        <f t="shared" si="491"/>
        <v/>
      </c>
      <c r="CG58" s="39" t="str">
        <f t="shared" si="492"/>
        <v/>
      </c>
      <c r="CH58" s="39" t="str">
        <f t="shared" si="493"/>
        <v/>
      </c>
      <c r="CI58" s="39" t="str">
        <f t="shared" si="494"/>
        <v/>
      </c>
      <c r="CJ58" s="39" t="str">
        <f t="shared" si="495"/>
        <v/>
      </c>
      <c r="CK58" s="39" t="str">
        <f t="shared" si="496"/>
        <v/>
      </c>
      <c r="CL58" s="39" t="str">
        <f t="shared" si="497"/>
        <v/>
      </c>
      <c r="CM58" s="39" t="str">
        <f t="shared" si="498"/>
        <v/>
      </c>
      <c r="CN58" s="39" t="str">
        <f t="shared" si="499"/>
        <v/>
      </c>
      <c r="CO58" s="39" t="str">
        <f t="shared" si="500"/>
        <v/>
      </c>
      <c r="CP58" s="39" t="str">
        <f t="shared" si="501"/>
        <v/>
      </c>
      <c r="CQ58" s="39" t="str">
        <f t="shared" si="502"/>
        <v/>
      </c>
      <c r="CR58" s="39" t="str">
        <f t="shared" si="503"/>
        <v/>
      </c>
      <c r="CS58" s="39" t="str">
        <f t="shared" si="504"/>
        <v/>
      </c>
      <c r="CT58" s="39" t="str">
        <f t="shared" si="505"/>
        <v/>
      </c>
      <c r="CU58" s="39" t="str">
        <f t="shared" si="506"/>
        <v/>
      </c>
      <c r="CV58" s="39" t="str">
        <f t="shared" si="507"/>
        <v/>
      </c>
      <c r="CW58" s="39" t="str">
        <f t="shared" si="508"/>
        <v/>
      </c>
      <c r="CX58" s="39" t="str">
        <f t="shared" si="509"/>
        <v/>
      </c>
      <c r="CY58" s="39" t="str">
        <f t="shared" si="510"/>
        <v/>
      </c>
      <c r="CZ58" s="39" t="str">
        <f t="shared" si="511"/>
        <v/>
      </c>
      <c r="DA58" s="39" t="str">
        <f t="shared" si="512"/>
        <v/>
      </c>
      <c r="DB58" s="39" t="str">
        <f t="shared" si="513"/>
        <v/>
      </c>
      <c r="DC58" s="39" t="str">
        <f t="shared" si="514"/>
        <v/>
      </c>
      <c r="DD58" s="39" t="str">
        <f t="shared" si="515"/>
        <v/>
      </c>
      <c r="DE58" s="39" t="str">
        <f t="shared" si="516"/>
        <v/>
      </c>
      <c r="DF58" s="39" t="str">
        <f t="shared" si="517"/>
        <v/>
      </c>
      <c r="DG58" s="58" t="str">
        <f t="shared" si="518"/>
        <v/>
      </c>
      <c r="DH58" s="58" t="str">
        <f t="shared" si="519"/>
        <v/>
      </c>
      <c r="DI58" s="58" t="str">
        <f t="shared" si="520"/>
        <v/>
      </c>
      <c r="DJ58" s="58" t="str">
        <f t="shared" si="521"/>
        <v/>
      </c>
      <c r="DK58" s="58" t="str">
        <f t="shared" si="522"/>
        <v/>
      </c>
      <c r="DL58" s="58" t="str">
        <f t="shared" si="523"/>
        <v/>
      </c>
      <c r="DM58" s="58" t="str">
        <f t="shared" si="524"/>
        <v/>
      </c>
      <c r="DN58" s="58" t="str">
        <f t="shared" si="525"/>
        <v/>
      </c>
      <c r="DO58" s="58" t="str">
        <f t="shared" si="526"/>
        <v/>
      </c>
      <c r="DP58" s="58" t="str">
        <f t="shared" si="527"/>
        <v/>
      </c>
      <c r="DQ58" s="58" t="str">
        <f t="shared" si="528"/>
        <v/>
      </c>
      <c r="DR58" s="58" t="str">
        <f t="shared" si="529"/>
        <v/>
      </c>
      <c r="DS58" s="58" t="str">
        <f t="shared" si="530"/>
        <v/>
      </c>
      <c r="DT58" s="58" t="str">
        <f t="shared" si="531"/>
        <v/>
      </c>
      <c r="DU58" s="58" t="str">
        <f t="shared" si="532"/>
        <v/>
      </c>
      <c r="DV58" s="58" t="str">
        <f t="shared" si="533"/>
        <v/>
      </c>
      <c r="DW58" s="58" t="str">
        <f t="shared" si="534"/>
        <v/>
      </c>
      <c r="DX58" s="58" t="str">
        <f t="shared" si="535"/>
        <v/>
      </c>
      <c r="DY58" s="58" t="str">
        <f t="shared" si="536"/>
        <v/>
      </c>
      <c r="DZ58" s="58" t="str">
        <f t="shared" si="537"/>
        <v/>
      </c>
      <c r="EA58" s="58" t="str">
        <f t="shared" si="538"/>
        <v/>
      </c>
      <c r="EB58" s="58" t="str">
        <f t="shared" si="539"/>
        <v/>
      </c>
      <c r="EC58" s="58" t="str">
        <f t="shared" si="540"/>
        <v/>
      </c>
      <c r="ED58" s="58" t="str">
        <f t="shared" si="541"/>
        <v/>
      </c>
      <c r="EE58" s="58" t="str">
        <f t="shared" si="542"/>
        <v/>
      </c>
      <c r="EF58" s="58" t="str">
        <f t="shared" si="543"/>
        <v/>
      </c>
      <c r="EG58" s="58" t="str">
        <f t="shared" si="544"/>
        <v/>
      </c>
      <c r="EH58" s="58" t="str">
        <f t="shared" si="545"/>
        <v/>
      </c>
      <c r="EI58" s="58" t="str">
        <f t="shared" si="546"/>
        <v/>
      </c>
      <c r="EJ58" s="58" t="str">
        <f t="shared" si="547"/>
        <v/>
      </c>
      <c r="EK58" s="58" t="str">
        <f t="shared" si="548"/>
        <v/>
      </c>
      <c r="EL58" s="58" t="str">
        <f t="shared" si="549"/>
        <v/>
      </c>
      <c r="EM58" s="58" t="str">
        <f t="shared" si="550"/>
        <v/>
      </c>
      <c r="EN58" s="58" t="str">
        <f t="shared" si="551"/>
        <v/>
      </c>
      <c r="EO58" s="58" t="str">
        <f t="shared" si="552"/>
        <v/>
      </c>
      <c r="EP58" s="58" t="str">
        <f t="shared" si="553"/>
        <v/>
      </c>
      <c r="EQ58" s="58" t="str">
        <f t="shared" si="554"/>
        <v/>
      </c>
      <c r="ER58" s="58" t="str">
        <f t="shared" si="555"/>
        <v/>
      </c>
      <c r="ES58" s="58" t="str">
        <f t="shared" si="556"/>
        <v/>
      </c>
      <c r="ET58" s="58" t="str">
        <f t="shared" si="557"/>
        <v/>
      </c>
      <c r="EU58" s="58" t="str">
        <f t="shared" si="558"/>
        <v/>
      </c>
      <c r="EV58" s="58" t="str">
        <f t="shared" si="559"/>
        <v/>
      </c>
      <c r="EW58" s="58" t="str">
        <f t="shared" si="560"/>
        <v/>
      </c>
      <c r="EX58" s="58" t="str">
        <f t="shared" si="561"/>
        <v/>
      </c>
      <c r="EY58" s="58" t="str">
        <f t="shared" si="562"/>
        <v/>
      </c>
      <c r="EZ58" s="58" t="str">
        <f t="shared" si="563"/>
        <v/>
      </c>
      <c r="FA58" s="58" t="str">
        <f t="shared" si="564"/>
        <v/>
      </c>
      <c r="FB58" s="58" t="str">
        <f t="shared" si="565"/>
        <v/>
      </c>
      <c r="FC58" s="58" t="str">
        <f t="shared" si="566"/>
        <v/>
      </c>
      <c r="FD58" s="58" t="str">
        <f t="shared" si="567"/>
        <v/>
      </c>
      <c r="FE58" s="58" t="str">
        <f t="shared" si="568"/>
        <v/>
      </c>
      <c r="FF58" s="58" t="str">
        <f t="shared" si="569"/>
        <v/>
      </c>
      <c r="FG58" s="58" t="str">
        <f t="shared" si="570"/>
        <v/>
      </c>
      <c r="FH58" s="58" t="str">
        <f t="shared" si="571"/>
        <v/>
      </c>
      <c r="FI58" s="58" t="str">
        <f t="shared" si="572"/>
        <v/>
      </c>
      <c r="FJ58" s="58" t="str">
        <f t="shared" si="573"/>
        <v/>
      </c>
      <c r="FK58" s="58" t="str">
        <f t="shared" si="574"/>
        <v/>
      </c>
      <c r="FL58" s="58" t="str">
        <f t="shared" si="575"/>
        <v/>
      </c>
      <c r="FM58" s="58" t="str">
        <f t="shared" si="576"/>
        <v/>
      </c>
      <c r="FN58" s="58" t="str">
        <f t="shared" si="577"/>
        <v/>
      </c>
      <c r="FO58" s="58" t="str">
        <f t="shared" si="578"/>
        <v/>
      </c>
      <c r="FP58" s="58" t="str">
        <f t="shared" si="579"/>
        <v/>
      </c>
      <c r="FQ58" s="58" t="str">
        <f t="shared" si="580"/>
        <v/>
      </c>
      <c r="FR58" s="58" t="str">
        <f t="shared" si="581"/>
        <v/>
      </c>
      <c r="FS58" s="58" t="str">
        <f t="shared" si="582"/>
        <v/>
      </c>
      <c r="FT58" s="58" t="str">
        <f t="shared" si="583"/>
        <v/>
      </c>
      <c r="FU58" s="58" t="str">
        <f t="shared" si="584"/>
        <v/>
      </c>
      <c r="FV58" s="58" t="str">
        <f t="shared" si="585"/>
        <v/>
      </c>
      <c r="FW58" s="58" t="str">
        <f t="shared" si="586"/>
        <v/>
      </c>
      <c r="FX58" s="58" t="str">
        <f t="shared" si="587"/>
        <v/>
      </c>
      <c r="FY58" s="58" t="str">
        <f t="shared" si="588"/>
        <v/>
      </c>
      <c r="FZ58" s="58" t="str">
        <f t="shared" si="589"/>
        <v/>
      </c>
      <c r="GA58" s="58" t="str">
        <f t="shared" si="590"/>
        <v/>
      </c>
      <c r="GB58" s="58" t="str">
        <f t="shared" si="591"/>
        <v/>
      </c>
      <c r="GC58" s="58" t="str">
        <f t="shared" si="592"/>
        <v/>
      </c>
      <c r="GD58" s="58" t="str">
        <f t="shared" si="593"/>
        <v/>
      </c>
      <c r="GE58" s="58" t="str">
        <f t="shared" si="594"/>
        <v/>
      </c>
      <c r="GF58" s="58" t="str">
        <f t="shared" si="595"/>
        <v/>
      </c>
      <c r="GG58" s="58" t="str">
        <f t="shared" si="596"/>
        <v/>
      </c>
      <c r="GH58" s="58" t="str">
        <f t="shared" si="597"/>
        <v/>
      </c>
      <c r="GI58" s="58" t="str">
        <f t="shared" si="598"/>
        <v/>
      </c>
      <c r="GJ58" s="58" t="str">
        <f t="shared" si="599"/>
        <v/>
      </c>
      <c r="GK58" s="58" t="str">
        <f t="shared" si="600"/>
        <v/>
      </c>
      <c r="GL58" s="58" t="str">
        <f t="shared" si="601"/>
        <v/>
      </c>
      <c r="GM58" s="58" t="str">
        <f t="shared" si="602"/>
        <v/>
      </c>
      <c r="GN58" s="58" t="str">
        <f t="shared" si="603"/>
        <v/>
      </c>
      <c r="GO58" s="58" t="str">
        <f t="shared" si="604"/>
        <v/>
      </c>
      <c r="GP58" s="58" t="str">
        <f t="shared" si="605"/>
        <v/>
      </c>
      <c r="GQ58" s="58" t="str">
        <f t="shared" si="606"/>
        <v/>
      </c>
      <c r="GR58" s="58" t="str">
        <f t="shared" si="607"/>
        <v/>
      </c>
      <c r="GS58" s="58" t="str">
        <f t="shared" si="608"/>
        <v/>
      </c>
      <c r="GT58" s="58" t="str">
        <f t="shared" si="609"/>
        <v/>
      </c>
      <c r="GU58" s="58" t="str">
        <f t="shared" si="610"/>
        <v/>
      </c>
      <c r="GV58" s="58" t="str">
        <f t="shared" si="611"/>
        <v/>
      </c>
      <c r="GW58" s="58" t="str">
        <f t="shared" si="612"/>
        <v/>
      </c>
      <c r="GX58" s="58" t="str">
        <f t="shared" si="613"/>
        <v/>
      </c>
      <c r="GY58" s="58" t="str">
        <f t="shared" si="614"/>
        <v/>
      </c>
      <c r="GZ58" s="58" t="str">
        <f t="shared" si="615"/>
        <v/>
      </c>
      <c r="HA58" s="58" t="str">
        <f t="shared" si="616"/>
        <v/>
      </c>
      <c r="HB58" s="58" t="str">
        <f t="shared" si="617"/>
        <v/>
      </c>
      <c r="HC58" s="58" t="str">
        <f t="shared" si="618"/>
        <v/>
      </c>
      <c r="HD58" s="58" t="str">
        <f t="shared" si="619"/>
        <v/>
      </c>
      <c r="HE58" s="58" t="str">
        <f t="shared" si="620"/>
        <v/>
      </c>
      <c r="HF58" s="58" t="str">
        <f t="shared" si="621"/>
        <v/>
      </c>
      <c r="HG58" s="58" t="str">
        <f t="shared" si="622"/>
        <v/>
      </c>
      <c r="HH58" s="58" t="str">
        <f t="shared" si="623"/>
        <v/>
      </c>
      <c r="HI58" s="58" t="str">
        <f t="shared" si="624"/>
        <v/>
      </c>
      <c r="HJ58" s="58" t="str">
        <f t="shared" si="625"/>
        <v/>
      </c>
      <c r="HK58" s="58" t="str">
        <f t="shared" si="626"/>
        <v/>
      </c>
      <c r="HL58" s="58" t="str">
        <f t="shared" si="627"/>
        <v/>
      </c>
      <c r="HM58" s="58" t="str">
        <f t="shared" si="628"/>
        <v/>
      </c>
      <c r="HN58" s="58" t="str">
        <f t="shared" si="629"/>
        <v/>
      </c>
      <c r="HO58" s="58" t="str">
        <f t="shared" si="630"/>
        <v/>
      </c>
      <c r="HP58" s="58" t="str">
        <f t="shared" si="631"/>
        <v/>
      </c>
      <c r="HQ58" s="58" t="str">
        <f t="shared" si="632"/>
        <v/>
      </c>
      <c r="HR58" s="58" t="str">
        <f t="shared" si="633"/>
        <v/>
      </c>
      <c r="HS58" s="58" t="str">
        <f t="shared" si="634"/>
        <v/>
      </c>
      <c r="HT58" s="58" t="str">
        <f t="shared" si="635"/>
        <v/>
      </c>
      <c r="HU58" s="58" t="str">
        <f t="shared" si="636"/>
        <v/>
      </c>
      <c r="HV58" s="58" t="str">
        <f t="shared" si="637"/>
        <v/>
      </c>
      <c r="HW58" s="58" t="str">
        <f t="shared" si="638"/>
        <v/>
      </c>
      <c r="HX58" s="58" t="str">
        <f t="shared" si="639"/>
        <v/>
      </c>
      <c r="HY58" s="58" t="str">
        <f t="shared" si="640"/>
        <v/>
      </c>
      <c r="HZ58" s="58" t="str">
        <f t="shared" si="641"/>
        <v/>
      </c>
      <c r="IA58" s="58" t="str">
        <f t="shared" si="642"/>
        <v/>
      </c>
      <c r="IB58" s="58" t="str">
        <f t="shared" si="643"/>
        <v/>
      </c>
      <c r="IC58" s="58" t="str">
        <f t="shared" si="644"/>
        <v/>
      </c>
      <c r="ID58" s="58" t="str">
        <f t="shared" si="645"/>
        <v/>
      </c>
      <c r="IE58" s="58" t="str">
        <f t="shared" si="646"/>
        <v/>
      </c>
      <c r="IF58" s="58" t="str">
        <f t="shared" si="647"/>
        <v/>
      </c>
      <c r="IG58" s="58" t="str">
        <f t="shared" si="648"/>
        <v/>
      </c>
      <c r="IH58" s="58" t="str">
        <f t="shared" si="649"/>
        <v/>
      </c>
      <c r="II58" s="58" t="str">
        <f t="shared" si="650"/>
        <v/>
      </c>
      <c r="IJ58" s="58" t="str">
        <f t="shared" si="651"/>
        <v/>
      </c>
      <c r="IK58" s="58" t="str">
        <f t="shared" si="652"/>
        <v/>
      </c>
      <c r="IL58" s="58" t="str">
        <f t="shared" si="653"/>
        <v/>
      </c>
      <c r="IM58" s="58" t="str">
        <f t="shared" si="654"/>
        <v/>
      </c>
      <c r="IN58" s="58" t="str">
        <f t="shared" si="655"/>
        <v/>
      </c>
      <c r="IO58" s="58" t="str">
        <f t="shared" si="656"/>
        <v/>
      </c>
      <c r="IP58" s="58" t="str">
        <f t="shared" si="657"/>
        <v/>
      </c>
      <c r="IQ58" s="58" t="str">
        <f t="shared" si="658"/>
        <v/>
      </c>
      <c r="IR58" s="58" t="str">
        <f t="shared" si="659"/>
        <v/>
      </c>
      <c r="IS58" s="58" t="str">
        <f t="shared" si="660"/>
        <v/>
      </c>
      <c r="IT58" s="58" t="str">
        <f t="shared" si="661"/>
        <v/>
      </c>
      <c r="IU58" s="58" t="str">
        <f t="shared" si="662"/>
        <v/>
      </c>
      <c r="IV58" s="58" t="str">
        <f t="shared" si="663"/>
        <v/>
      </c>
      <c r="IW58" s="58" t="str">
        <f t="shared" si="664"/>
        <v/>
      </c>
      <c r="IX58" s="58" t="str">
        <f t="shared" si="665"/>
        <v/>
      </c>
      <c r="IY58" s="58" t="str">
        <f t="shared" si="666"/>
        <v/>
      </c>
      <c r="IZ58" s="58" t="str">
        <f t="shared" si="667"/>
        <v/>
      </c>
      <c r="JA58" s="58" t="str">
        <f t="shared" si="668"/>
        <v/>
      </c>
      <c r="JB58" s="58" t="str">
        <f t="shared" si="669"/>
        <v/>
      </c>
      <c r="JC58" s="58" t="str">
        <f t="shared" si="670"/>
        <v/>
      </c>
      <c r="JD58" s="58" t="str">
        <f t="shared" si="671"/>
        <v/>
      </c>
      <c r="JE58" s="58" t="str">
        <f t="shared" si="672"/>
        <v/>
      </c>
      <c r="JF58" s="58" t="str">
        <f t="shared" si="673"/>
        <v/>
      </c>
      <c r="JG58" s="58" t="str">
        <f t="shared" si="674"/>
        <v/>
      </c>
      <c r="JH58" s="58" t="str">
        <f t="shared" si="675"/>
        <v/>
      </c>
      <c r="JI58" s="58" t="str">
        <f t="shared" si="676"/>
        <v/>
      </c>
      <c r="JJ58" s="58" t="str">
        <f t="shared" si="677"/>
        <v/>
      </c>
      <c r="JK58" s="58" t="str">
        <f t="shared" si="678"/>
        <v/>
      </c>
      <c r="JL58" s="58" t="str">
        <f t="shared" si="679"/>
        <v/>
      </c>
      <c r="JM58" s="58" t="str">
        <f t="shared" si="680"/>
        <v/>
      </c>
      <c r="JN58" s="58" t="str">
        <f t="shared" si="681"/>
        <v/>
      </c>
      <c r="JO58" s="58" t="str">
        <f t="shared" si="682"/>
        <v/>
      </c>
      <c r="JP58" s="58" t="str">
        <f t="shared" si="683"/>
        <v/>
      </c>
      <c r="JQ58" s="58" t="str">
        <f t="shared" si="684"/>
        <v/>
      </c>
      <c r="JR58" s="58" t="str">
        <f t="shared" si="685"/>
        <v/>
      </c>
      <c r="JS58" s="58" t="str">
        <f t="shared" si="686"/>
        <v/>
      </c>
      <c r="JT58" s="58" t="str">
        <f t="shared" si="687"/>
        <v/>
      </c>
      <c r="JU58" s="58" t="str">
        <f t="shared" si="688"/>
        <v/>
      </c>
      <c r="JV58" s="58" t="str">
        <f t="shared" si="689"/>
        <v/>
      </c>
      <c r="JW58" s="58" t="str">
        <f t="shared" si="690"/>
        <v/>
      </c>
      <c r="JX58" s="58" t="str">
        <f t="shared" si="691"/>
        <v/>
      </c>
      <c r="JY58" s="58" t="str">
        <f t="shared" si="692"/>
        <v/>
      </c>
      <c r="JZ58" s="58" t="str">
        <f t="shared" si="693"/>
        <v/>
      </c>
      <c r="KA58" s="58" t="str">
        <f t="shared" si="694"/>
        <v/>
      </c>
      <c r="KB58" s="58" t="str">
        <f t="shared" si="695"/>
        <v/>
      </c>
      <c r="KC58" s="58" t="str">
        <f t="shared" si="696"/>
        <v/>
      </c>
      <c r="KD58" s="58" t="str">
        <f t="shared" si="697"/>
        <v/>
      </c>
      <c r="KE58" s="58" t="str">
        <f t="shared" si="698"/>
        <v/>
      </c>
      <c r="KF58" s="58" t="str">
        <f t="shared" si="699"/>
        <v/>
      </c>
      <c r="KG58" s="58" t="str">
        <f t="shared" si="700"/>
        <v/>
      </c>
      <c r="KH58" s="58" t="str">
        <f t="shared" si="701"/>
        <v/>
      </c>
      <c r="KI58" s="58" t="str">
        <f t="shared" si="702"/>
        <v/>
      </c>
      <c r="KJ58" s="58" t="str">
        <f t="shared" si="703"/>
        <v/>
      </c>
      <c r="KK58" s="58" t="str">
        <f t="shared" si="704"/>
        <v/>
      </c>
      <c r="KL58" s="58" t="str">
        <f t="shared" si="705"/>
        <v/>
      </c>
      <c r="KM58" s="58" t="str">
        <f t="shared" si="706"/>
        <v/>
      </c>
      <c r="KN58" s="58" t="str">
        <f t="shared" si="707"/>
        <v/>
      </c>
      <c r="KO58" s="58" t="str">
        <f t="shared" si="708"/>
        <v/>
      </c>
      <c r="KP58" s="58" t="str">
        <f t="shared" si="709"/>
        <v/>
      </c>
      <c r="KQ58" s="58" t="str">
        <f t="shared" si="710"/>
        <v/>
      </c>
      <c r="KR58" s="58" t="str">
        <f t="shared" si="711"/>
        <v/>
      </c>
      <c r="KS58" s="58" t="str">
        <f t="shared" si="712"/>
        <v/>
      </c>
      <c r="KT58" s="58" t="str">
        <f t="shared" si="713"/>
        <v/>
      </c>
      <c r="KU58" s="58" t="str">
        <f t="shared" si="714"/>
        <v/>
      </c>
      <c r="KV58" s="58" t="str">
        <f t="shared" si="715"/>
        <v/>
      </c>
      <c r="KW58" s="58" t="str">
        <f t="shared" si="716"/>
        <v/>
      </c>
      <c r="KX58" s="58" t="str">
        <f t="shared" si="717"/>
        <v/>
      </c>
    </row>
    <row r="59" spans="4:310" x14ac:dyDescent="0.55000000000000004">
      <c r="G59" s="48">
        <v>517.37438031356862</v>
      </c>
      <c r="H59" s="49" t="s">
        <v>8</v>
      </c>
      <c r="I59" s="56" t="s">
        <v>44</v>
      </c>
      <c r="J59" s="8"/>
      <c r="K59" s="57" t="str">
        <f t="shared" si="418"/>
        <v/>
      </c>
      <c r="L59" s="57" t="str">
        <f t="shared" si="419"/>
        <v/>
      </c>
      <c r="M59" s="57" t="str">
        <f t="shared" si="420"/>
        <v/>
      </c>
      <c r="N59" s="57" t="str">
        <f t="shared" si="421"/>
        <v/>
      </c>
      <c r="O59" s="57" t="str">
        <f t="shared" si="422"/>
        <v/>
      </c>
      <c r="P59" s="57" t="str">
        <f t="shared" si="423"/>
        <v/>
      </c>
      <c r="Q59" s="57" t="str">
        <f t="shared" si="424"/>
        <v/>
      </c>
      <c r="R59" s="57" t="str">
        <f t="shared" si="425"/>
        <v/>
      </c>
      <c r="S59" s="57" t="str">
        <f t="shared" si="426"/>
        <v/>
      </c>
      <c r="T59" s="57" t="str">
        <f t="shared" si="427"/>
        <v/>
      </c>
      <c r="U59" s="57" t="str">
        <f t="shared" si="428"/>
        <v/>
      </c>
      <c r="V59" s="57" t="str">
        <f t="shared" si="429"/>
        <v/>
      </c>
      <c r="W59" s="57" t="str">
        <f t="shared" si="430"/>
        <v/>
      </c>
      <c r="X59" s="57" t="str">
        <f t="shared" si="431"/>
        <v/>
      </c>
      <c r="Y59" s="57" t="str">
        <f t="shared" si="432"/>
        <v/>
      </c>
      <c r="Z59" s="57" t="str">
        <f t="shared" si="433"/>
        <v/>
      </c>
      <c r="AA59" s="57" t="str">
        <f t="shared" si="434"/>
        <v/>
      </c>
      <c r="AB59" s="57" t="str">
        <f t="shared" si="435"/>
        <v/>
      </c>
      <c r="AC59" s="57" t="str">
        <f t="shared" si="436"/>
        <v/>
      </c>
      <c r="AD59" s="57" t="str">
        <f t="shared" si="437"/>
        <v/>
      </c>
      <c r="AE59" s="39" t="str">
        <f t="shared" si="438"/>
        <v/>
      </c>
      <c r="AF59" s="39" t="str">
        <f t="shared" si="439"/>
        <v>I</v>
      </c>
      <c r="AG59" s="39" t="str">
        <f t="shared" si="440"/>
        <v/>
      </c>
      <c r="AH59" s="39" t="str">
        <f t="shared" si="441"/>
        <v/>
      </c>
      <c r="AI59" s="39" t="str">
        <f t="shared" si="442"/>
        <v/>
      </c>
      <c r="AJ59" s="39" t="str">
        <f t="shared" si="443"/>
        <v/>
      </c>
      <c r="AK59" s="39" t="str">
        <f t="shared" si="444"/>
        <v/>
      </c>
      <c r="AL59" s="39" t="str">
        <f t="shared" si="445"/>
        <v/>
      </c>
      <c r="AM59" s="39" t="str">
        <f t="shared" si="446"/>
        <v/>
      </c>
      <c r="AN59" s="39" t="str">
        <f t="shared" si="447"/>
        <v/>
      </c>
      <c r="AO59" s="39" t="str">
        <f t="shared" si="448"/>
        <v/>
      </c>
      <c r="AP59" s="39" t="str">
        <f t="shared" si="449"/>
        <v/>
      </c>
      <c r="AQ59" s="39" t="str">
        <f t="shared" si="450"/>
        <v/>
      </c>
      <c r="AR59" s="39" t="str">
        <f t="shared" si="451"/>
        <v/>
      </c>
      <c r="AS59" s="39" t="str">
        <f t="shared" si="452"/>
        <v/>
      </c>
      <c r="AT59" s="39" t="str">
        <f t="shared" si="453"/>
        <v/>
      </c>
      <c r="AU59" s="39" t="str">
        <f t="shared" si="454"/>
        <v>I</v>
      </c>
      <c r="AV59" s="39" t="str">
        <f t="shared" si="455"/>
        <v/>
      </c>
      <c r="AW59" s="39" t="str">
        <f t="shared" si="456"/>
        <v/>
      </c>
      <c r="AX59" s="39" t="str">
        <f t="shared" si="457"/>
        <v/>
      </c>
      <c r="AY59" s="39" t="str">
        <f t="shared" si="458"/>
        <v/>
      </c>
      <c r="AZ59" s="39" t="str">
        <f t="shared" si="459"/>
        <v/>
      </c>
      <c r="BA59" s="39" t="str">
        <f t="shared" si="460"/>
        <v/>
      </c>
      <c r="BB59" s="39" t="str">
        <f t="shared" si="461"/>
        <v/>
      </c>
      <c r="BC59" s="39" t="str">
        <f t="shared" si="462"/>
        <v/>
      </c>
      <c r="BD59" s="39" t="str">
        <f t="shared" si="463"/>
        <v/>
      </c>
      <c r="BE59" s="39" t="str">
        <f t="shared" si="464"/>
        <v/>
      </c>
      <c r="BF59" s="39" t="str">
        <f t="shared" si="465"/>
        <v/>
      </c>
      <c r="BG59" s="39" t="str">
        <f t="shared" si="466"/>
        <v/>
      </c>
      <c r="BH59" s="39" t="str">
        <f t="shared" si="467"/>
        <v/>
      </c>
      <c r="BI59" s="39" t="str">
        <f t="shared" si="468"/>
        <v/>
      </c>
      <c r="BJ59" s="39" t="str">
        <f t="shared" si="469"/>
        <v/>
      </c>
      <c r="BK59" s="39" t="str">
        <f t="shared" si="470"/>
        <v/>
      </c>
      <c r="BL59" s="39" t="str">
        <f t="shared" si="471"/>
        <v/>
      </c>
      <c r="BM59" s="39" t="str">
        <f t="shared" si="472"/>
        <v/>
      </c>
      <c r="BN59" s="39" t="str">
        <f t="shared" si="473"/>
        <v/>
      </c>
      <c r="BO59" s="39" t="str">
        <f t="shared" si="474"/>
        <v>I</v>
      </c>
      <c r="BP59" s="39" t="str">
        <f t="shared" si="475"/>
        <v/>
      </c>
      <c r="BQ59" s="39" t="str">
        <f t="shared" si="476"/>
        <v/>
      </c>
      <c r="BR59" s="39" t="str">
        <f t="shared" si="477"/>
        <v/>
      </c>
      <c r="BS59" s="39" t="str">
        <f t="shared" si="478"/>
        <v/>
      </c>
      <c r="BT59" s="39" t="str">
        <f t="shared" si="479"/>
        <v/>
      </c>
      <c r="BU59" s="39" t="str">
        <f t="shared" si="480"/>
        <v>I</v>
      </c>
      <c r="BV59" s="39" t="str">
        <f t="shared" si="481"/>
        <v/>
      </c>
      <c r="BW59" s="39" t="str">
        <f t="shared" si="482"/>
        <v/>
      </c>
      <c r="BX59" s="39" t="str">
        <f t="shared" si="483"/>
        <v/>
      </c>
      <c r="BY59" s="39" t="str">
        <f t="shared" si="484"/>
        <v>I</v>
      </c>
      <c r="BZ59" s="39" t="str">
        <f t="shared" si="485"/>
        <v/>
      </c>
      <c r="CA59" s="39" t="str">
        <f t="shared" si="486"/>
        <v/>
      </c>
      <c r="CB59" s="39" t="str">
        <f t="shared" si="487"/>
        <v/>
      </c>
      <c r="CC59" s="39" t="str">
        <f t="shared" si="488"/>
        <v/>
      </c>
      <c r="CD59" s="39" t="str">
        <f t="shared" si="489"/>
        <v/>
      </c>
      <c r="CE59" s="39" t="str">
        <f t="shared" si="490"/>
        <v/>
      </c>
      <c r="CF59" s="39" t="str">
        <f t="shared" si="491"/>
        <v/>
      </c>
      <c r="CG59" s="39" t="str">
        <f t="shared" si="492"/>
        <v/>
      </c>
      <c r="CH59" s="39" t="str">
        <f t="shared" si="493"/>
        <v/>
      </c>
      <c r="CI59" s="39" t="str">
        <f t="shared" si="494"/>
        <v/>
      </c>
      <c r="CJ59" s="39" t="str">
        <f t="shared" si="495"/>
        <v/>
      </c>
      <c r="CK59" s="39" t="str">
        <f t="shared" si="496"/>
        <v/>
      </c>
      <c r="CL59" s="39" t="str">
        <f t="shared" si="497"/>
        <v/>
      </c>
      <c r="CM59" s="39" t="str">
        <f t="shared" si="498"/>
        <v/>
      </c>
      <c r="CN59" s="39" t="str">
        <f t="shared" si="499"/>
        <v/>
      </c>
      <c r="CO59" s="39" t="str">
        <f t="shared" si="500"/>
        <v/>
      </c>
      <c r="CP59" s="39" t="str">
        <f t="shared" si="501"/>
        <v/>
      </c>
      <c r="CQ59" s="39" t="str">
        <f t="shared" si="502"/>
        <v>I</v>
      </c>
      <c r="CR59" s="39" t="str">
        <f t="shared" si="503"/>
        <v/>
      </c>
      <c r="CS59" s="39" t="str">
        <f t="shared" si="504"/>
        <v/>
      </c>
      <c r="CT59" s="39" t="str">
        <f t="shared" si="505"/>
        <v/>
      </c>
      <c r="CU59" s="39" t="str">
        <f t="shared" si="506"/>
        <v>I</v>
      </c>
      <c r="CV59" s="39" t="str">
        <f t="shared" si="507"/>
        <v/>
      </c>
      <c r="CW59" s="39" t="str">
        <f t="shared" si="508"/>
        <v/>
      </c>
      <c r="CX59" s="39" t="str">
        <f t="shared" si="509"/>
        <v/>
      </c>
      <c r="CY59" s="39" t="str">
        <f t="shared" si="510"/>
        <v/>
      </c>
      <c r="CZ59" s="39" t="str">
        <f t="shared" si="511"/>
        <v/>
      </c>
      <c r="DA59" s="39" t="str">
        <f t="shared" si="512"/>
        <v/>
      </c>
      <c r="DB59" s="39" t="str">
        <f t="shared" si="513"/>
        <v/>
      </c>
      <c r="DC59" s="39" t="str">
        <f t="shared" si="514"/>
        <v/>
      </c>
      <c r="DD59" s="39" t="str">
        <f t="shared" si="515"/>
        <v/>
      </c>
      <c r="DE59" s="39" t="str">
        <f t="shared" si="516"/>
        <v/>
      </c>
      <c r="DF59" s="39" t="str">
        <f t="shared" si="517"/>
        <v/>
      </c>
      <c r="DG59" s="58" t="str">
        <f t="shared" si="518"/>
        <v/>
      </c>
      <c r="DH59" s="58" t="str">
        <f t="shared" si="519"/>
        <v/>
      </c>
      <c r="DI59" s="58" t="str">
        <f t="shared" si="520"/>
        <v/>
      </c>
      <c r="DJ59" s="58" t="str">
        <f t="shared" si="521"/>
        <v/>
      </c>
      <c r="DK59" s="58" t="str">
        <f t="shared" si="522"/>
        <v/>
      </c>
      <c r="DL59" s="58" t="str">
        <f t="shared" si="523"/>
        <v/>
      </c>
      <c r="DM59" s="58" t="str">
        <f t="shared" si="524"/>
        <v/>
      </c>
      <c r="DN59" s="58" t="str">
        <f t="shared" si="525"/>
        <v/>
      </c>
      <c r="DO59" s="58" t="str">
        <f t="shared" si="526"/>
        <v/>
      </c>
      <c r="DP59" s="58" t="str">
        <f t="shared" si="527"/>
        <v/>
      </c>
      <c r="DQ59" s="58" t="str">
        <f t="shared" si="528"/>
        <v/>
      </c>
      <c r="DR59" s="58" t="str">
        <f t="shared" si="529"/>
        <v/>
      </c>
      <c r="DS59" s="58" t="str">
        <f t="shared" si="530"/>
        <v/>
      </c>
      <c r="DT59" s="58" t="str">
        <f t="shared" si="531"/>
        <v/>
      </c>
      <c r="DU59" s="58" t="str">
        <f t="shared" si="532"/>
        <v/>
      </c>
      <c r="DV59" s="58" t="str">
        <f t="shared" si="533"/>
        <v/>
      </c>
      <c r="DW59" s="58" t="str">
        <f t="shared" si="534"/>
        <v/>
      </c>
      <c r="DX59" s="58" t="str">
        <f t="shared" si="535"/>
        <v/>
      </c>
      <c r="DY59" s="58" t="str">
        <f t="shared" si="536"/>
        <v/>
      </c>
      <c r="DZ59" s="58" t="str">
        <f t="shared" si="537"/>
        <v/>
      </c>
      <c r="EA59" s="58" t="str">
        <f t="shared" si="538"/>
        <v/>
      </c>
      <c r="EB59" s="58" t="str">
        <f t="shared" si="539"/>
        <v/>
      </c>
      <c r="EC59" s="58" t="str">
        <f t="shared" si="540"/>
        <v/>
      </c>
      <c r="ED59" s="58" t="str">
        <f t="shared" si="541"/>
        <v/>
      </c>
      <c r="EE59" s="58" t="str">
        <f t="shared" si="542"/>
        <v/>
      </c>
      <c r="EF59" s="58" t="str">
        <f t="shared" si="543"/>
        <v/>
      </c>
      <c r="EG59" s="58" t="str">
        <f t="shared" si="544"/>
        <v/>
      </c>
      <c r="EH59" s="58" t="str">
        <f t="shared" si="545"/>
        <v/>
      </c>
      <c r="EI59" s="58" t="str">
        <f t="shared" si="546"/>
        <v/>
      </c>
      <c r="EJ59" s="58" t="str">
        <f t="shared" si="547"/>
        <v/>
      </c>
      <c r="EK59" s="58" t="str">
        <f t="shared" si="548"/>
        <v/>
      </c>
      <c r="EL59" s="58" t="str">
        <f t="shared" si="549"/>
        <v/>
      </c>
      <c r="EM59" s="58" t="str">
        <f t="shared" si="550"/>
        <v/>
      </c>
      <c r="EN59" s="58" t="str">
        <f t="shared" si="551"/>
        <v/>
      </c>
      <c r="EO59" s="58" t="str">
        <f t="shared" si="552"/>
        <v/>
      </c>
      <c r="EP59" s="58" t="str">
        <f t="shared" si="553"/>
        <v/>
      </c>
      <c r="EQ59" s="58" t="str">
        <f t="shared" si="554"/>
        <v/>
      </c>
      <c r="ER59" s="58" t="str">
        <f t="shared" si="555"/>
        <v/>
      </c>
      <c r="ES59" s="58" t="str">
        <f t="shared" si="556"/>
        <v/>
      </c>
      <c r="ET59" s="58" t="str">
        <f t="shared" si="557"/>
        <v/>
      </c>
      <c r="EU59" s="58" t="str">
        <f t="shared" si="558"/>
        <v/>
      </c>
      <c r="EV59" s="58" t="str">
        <f t="shared" si="559"/>
        <v/>
      </c>
      <c r="EW59" s="58" t="str">
        <f t="shared" si="560"/>
        <v/>
      </c>
      <c r="EX59" s="58" t="str">
        <f t="shared" si="561"/>
        <v/>
      </c>
      <c r="EY59" s="58" t="str">
        <f t="shared" si="562"/>
        <v/>
      </c>
      <c r="EZ59" s="58" t="str">
        <f t="shared" si="563"/>
        <v/>
      </c>
      <c r="FA59" s="58" t="str">
        <f t="shared" si="564"/>
        <v/>
      </c>
      <c r="FB59" s="58" t="str">
        <f t="shared" si="565"/>
        <v/>
      </c>
      <c r="FC59" s="58" t="str">
        <f t="shared" si="566"/>
        <v/>
      </c>
      <c r="FD59" s="58" t="str">
        <f t="shared" si="567"/>
        <v/>
      </c>
      <c r="FE59" s="58" t="str">
        <f t="shared" si="568"/>
        <v/>
      </c>
      <c r="FF59" s="58" t="str">
        <f t="shared" si="569"/>
        <v/>
      </c>
      <c r="FG59" s="58" t="str">
        <f t="shared" si="570"/>
        <v/>
      </c>
      <c r="FH59" s="58" t="str">
        <f t="shared" si="571"/>
        <v/>
      </c>
      <c r="FI59" s="58" t="str">
        <f t="shared" si="572"/>
        <v/>
      </c>
      <c r="FJ59" s="58" t="str">
        <f t="shared" si="573"/>
        <v/>
      </c>
      <c r="FK59" s="58" t="str">
        <f t="shared" si="574"/>
        <v/>
      </c>
      <c r="FL59" s="58" t="str">
        <f t="shared" si="575"/>
        <v/>
      </c>
      <c r="FM59" s="58" t="str">
        <f t="shared" si="576"/>
        <v/>
      </c>
      <c r="FN59" s="58" t="str">
        <f t="shared" si="577"/>
        <v/>
      </c>
      <c r="FO59" s="58" t="str">
        <f t="shared" si="578"/>
        <v/>
      </c>
      <c r="FP59" s="58" t="str">
        <f t="shared" si="579"/>
        <v/>
      </c>
      <c r="FQ59" s="58" t="str">
        <f t="shared" si="580"/>
        <v/>
      </c>
      <c r="FR59" s="58" t="str">
        <f t="shared" si="581"/>
        <v/>
      </c>
      <c r="FS59" s="58" t="str">
        <f t="shared" si="582"/>
        <v/>
      </c>
      <c r="FT59" s="58" t="str">
        <f t="shared" si="583"/>
        <v/>
      </c>
      <c r="FU59" s="58" t="str">
        <f t="shared" si="584"/>
        <v/>
      </c>
      <c r="FV59" s="58" t="str">
        <f t="shared" si="585"/>
        <v/>
      </c>
      <c r="FW59" s="58" t="str">
        <f t="shared" si="586"/>
        <v/>
      </c>
      <c r="FX59" s="58" t="str">
        <f t="shared" si="587"/>
        <v/>
      </c>
      <c r="FY59" s="58" t="str">
        <f t="shared" si="588"/>
        <v/>
      </c>
      <c r="FZ59" s="58" t="str">
        <f t="shared" si="589"/>
        <v/>
      </c>
      <c r="GA59" s="58" t="str">
        <f t="shared" si="590"/>
        <v/>
      </c>
      <c r="GB59" s="58" t="str">
        <f t="shared" si="591"/>
        <v/>
      </c>
      <c r="GC59" s="58" t="str">
        <f t="shared" si="592"/>
        <v/>
      </c>
      <c r="GD59" s="58" t="str">
        <f t="shared" si="593"/>
        <v/>
      </c>
      <c r="GE59" s="58" t="str">
        <f t="shared" si="594"/>
        <v/>
      </c>
      <c r="GF59" s="58" t="str">
        <f t="shared" si="595"/>
        <v/>
      </c>
      <c r="GG59" s="58" t="str">
        <f t="shared" si="596"/>
        <v/>
      </c>
      <c r="GH59" s="58" t="str">
        <f t="shared" si="597"/>
        <v/>
      </c>
      <c r="GI59" s="58" t="str">
        <f t="shared" si="598"/>
        <v/>
      </c>
      <c r="GJ59" s="58" t="str">
        <f t="shared" si="599"/>
        <v/>
      </c>
      <c r="GK59" s="58" t="str">
        <f t="shared" si="600"/>
        <v/>
      </c>
      <c r="GL59" s="58" t="str">
        <f t="shared" si="601"/>
        <v/>
      </c>
      <c r="GM59" s="58" t="str">
        <f t="shared" si="602"/>
        <v/>
      </c>
      <c r="GN59" s="58" t="str">
        <f t="shared" si="603"/>
        <v/>
      </c>
      <c r="GO59" s="58" t="str">
        <f t="shared" si="604"/>
        <v/>
      </c>
      <c r="GP59" s="58" t="str">
        <f t="shared" si="605"/>
        <v/>
      </c>
      <c r="GQ59" s="58" t="str">
        <f t="shared" si="606"/>
        <v/>
      </c>
      <c r="GR59" s="58" t="str">
        <f t="shared" si="607"/>
        <v/>
      </c>
      <c r="GS59" s="58" t="str">
        <f t="shared" si="608"/>
        <v/>
      </c>
      <c r="GT59" s="58" t="str">
        <f t="shared" si="609"/>
        <v/>
      </c>
      <c r="GU59" s="58" t="str">
        <f t="shared" si="610"/>
        <v/>
      </c>
      <c r="GV59" s="58" t="str">
        <f t="shared" si="611"/>
        <v/>
      </c>
      <c r="GW59" s="58" t="str">
        <f t="shared" si="612"/>
        <v/>
      </c>
      <c r="GX59" s="58" t="str">
        <f t="shared" si="613"/>
        <v/>
      </c>
      <c r="GY59" s="58" t="str">
        <f t="shared" si="614"/>
        <v/>
      </c>
      <c r="GZ59" s="58" t="str">
        <f t="shared" si="615"/>
        <v/>
      </c>
      <c r="HA59" s="58" t="str">
        <f t="shared" si="616"/>
        <v/>
      </c>
      <c r="HB59" s="58" t="str">
        <f t="shared" si="617"/>
        <v/>
      </c>
      <c r="HC59" s="58" t="str">
        <f t="shared" si="618"/>
        <v/>
      </c>
      <c r="HD59" s="58" t="str">
        <f t="shared" si="619"/>
        <v/>
      </c>
      <c r="HE59" s="58" t="str">
        <f t="shared" si="620"/>
        <v/>
      </c>
      <c r="HF59" s="58" t="str">
        <f t="shared" si="621"/>
        <v/>
      </c>
      <c r="HG59" s="58" t="str">
        <f t="shared" si="622"/>
        <v/>
      </c>
      <c r="HH59" s="58" t="str">
        <f t="shared" si="623"/>
        <v/>
      </c>
      <c r="HI59" s="58" t="str">
        <f t="shared" si="624"/>
        <v/>
      </c>
      <c r="HJ59" s="58" t="str">
        <f t="shared" si="625"/>
        <v/>
      </c>
      <c r="HK59" s="58" t="str">
        <f t="shared" si="626"/>
        <v/>
      </c>
      <c r="HL59" s="58" t="str">
        <f t="shared" si="627"/>
        <v/>
      </c>
      <c r="HM59" s="58" t="str">
        <f t="shared" si="628"/>
        <v/>
      </c>
      <c r="HN59" s="58" t="str">
        <f t="shared" si="629"/>
        <v/>
      </c>
      <c r="HO59" s="58" t="str">
        <f t="shared" si="630"/>
        <v/>
      </c>
      <c r="HP59" s="58" t="str">
        <f t="shared" si="631"/>
        <v/>
      </c>
      <c r="HQ59" s="58" t="str">
        <f t="shared" si="632"/>
        <v/>
      </c>
      <c r="HR59" s="58" t="str">
        <f t="shared" si="633"/>
        <v/>
      </c>
      <c r="HS59" s="58" t="str">
        <f t="shared" si="634"/>
        <v/>
      </c>
      <c r="HT59" s="58" t="str">
        <f t="shared" si="635"/>
        <v/>
      </c>
      <c r="HU59" s="58" t="str">
        <f t="shared" si="636"/>
        <v/>
      </c>
      <c r="HV59" s="58" t="str">
        <f t="shared" si="637"/>
        <v/>
      </c>
      <c r="HW59" s="58" t="str">
        <f t="shared" si="638"/>
        <v/>
      </c>
      <c r="HX59" s="58" t="str">
        <f t="shared" si="639"/>
        <v/>
      </c>
      <c r="HY59" s="58" t="str">
        <f t="shared" si="640"/>
        <v/>
      </c>
      <c r="HZ59" s="58" t="str">
        <f t="shared" si="641"/>
        <v/>
      </c>
      <c r="IA59" s="58" t="str">
        <f t="shared" si="642"/>
        <v/>
      </c>
      <c r="IB59" s="58" t="str">
        <f t="shared" si="643"/>
        <v/>
      </c>
      <c r="IC59" s="58" t="str">
        <f t="shared" si="644"/>
        <v/>
      </c>
      <c r="ID59" s="58" t="str">
        <f t="shared" si="645"/>
        <v/>
      </c>
      <c r="IE59" s="58" t="str">
        <f t="shared" si="646"/>
        <v/>
      </c>
      <c r="IF59" s="58" t="str">
        <f t="shared" si="647"/>
        <v/>
      </c>
      <c r="IG59" s="58" t="str">
        <f t="shared" si="648"/>
        <v/>
      </c>
      <c r="IH59" s="58" t="str">
        <f t="shared" si="649"/>
        <v/>
      </c>
      <c r="II59" s="58" t="str">
        <f t="shared" si="650"/>
        <v/>
      </c>
      <c r="IJ59" s="58" t="str">
        <f t="shared" si="651"/>
        <v/>
      </c>
      <c r="IK59" s="58" t="str">
        <f t="shared" si="652"/>
        <v/>
      </c>
      <c r="IL59" s="58" t="str">
        <f t="shared" si="653"/>
        <v/>
      </c>
      <c r="IM59" s="58" t="str">
        <f t="shared" si="654"/>
        <v/>
      </c>
      <c r="IN59" s="58" t="str">
        <f t="shared" si="655"/>
        <v/>
      </c>
      <c r="IO59" s="58" t="str">
        <f t="shared" si="656"/>
        <v/>
      </c>
      <c r="IP59" s="58" t="str">
        <f t="shared" si="657"/>
        <v/>
      </c>
      <c r="IQ59" s="58" t="str">
        <f t="shared" si="658"/>
        <v/>
      </c>
      <c r="IR59" s="58" t="str">
        <f t="shared" si="659"/>
        <v/>
      </c>
      <c r="IS59" s="58" t="str">
        <f t="shared" si="660"/>
        <v/>
      </c>
      <c r="IT59" s="58" t="str">
        <f t="shared" si="661"/>
        <v/>
      </c>
      <c r="IU59" s="58" t="str">
        <f t="shared" si="662"/>
        <v/>
      </c>
      <c r="IV59" s="58" t="str">
        <f t="shared" si="663"/>
        <v/>
      </c>
      <c r="IW59" s="58" t="str">
        <f t="shared" si="664"/>
        <v/>
      </c>
      <c r="IX59" s="58" t="str">
        <f t="shared" si="665"/>
        <v/>
      </c>
      <c r="IY59" s="58" t="str">
        <f t="shared" si="666"/>
        <v/>
      </c>
      <c r="IZ59" s="58" t="str">
        <f t="shared" si="667"/>
        <v/>
      </c>
      <c r="JA59" s="58" t="str">
        <f t="shared" si="668"/>
        <v/>
      </c>
      <c r="JB59" s="58" t="str">
        <f t="shared" si="669"/>
        <v/>
      </c>
      <c r="JC59" s="58" t="str">
        <f t="shared" si="670"/>
        <v/>
      </c>
      <c r="JD59" s="58" t="str">
        <f t="shared" si="671"/>
        <v/>
      </c>
      <c r="JE59" s="58" t="str">
        <f t="shared" si="672"/>
        <v/>
      </c>
      <c r="JF59" s="58" t="str">
        <f t="shared" si="673"/>
        <v/>
      </c>
      <c r="JG59" s="58" t="str">
        <f t="shared" si="674"/>
        <v/>
      </c>
      <c r="JH59" s="58" t="str">
        <f t="shared" si="675"/>
        <v/>
      </c>
      <c r="JI59" s="58" t="str">
        <f t="shared" si="676"/>
        <v/>
      </c>
      <c r="JJ59" s="58" t="str">
        <f t="shared" si="677"/>
        <v/>
      </c>
      <c r="JK59" s="58" t="str">
        <f t="shared" si="678"/>
        <v/>
      </c>
      <c r="JL59" s="58" t="str">
        <f t="shared" si="679"/>
        <v/>
      </c>
      <c r="JM59" s="58" t="str">
        <f t="shared" si="680"/>
        <v/>
      </c>
      <c r="JN59" s="58" t="str">
        <f t="shared" si="681"/>
        <v/>
      </c>
      <c r="JO59" s="58" t="str">
        <f t="shared" si="682"/>
        <v/>
      </c>
      <c r="JP59" s="58" t="str">
        <f t="shared" si="683"/>
        <v/>
      </c>
      <c r="JQ59" s="58" t="str">
        <f t="shared" si="684"/>
        <v/>
      </c>
      <c r="JR59" s="58" t="str">
        <f t="shared" si="685"/>
        <v/>
      </c>
      <c r="JS59" s="58" t="str">
        <f t="shared" si="686"/>
        <v/>
      </c>
      <c r="JT59" s="58" t="str">
        <f t="shared" si="687"/>
        <v/>
      </c>
      <c r="JU59" s="58" t="str">
        <f t="shared" si="688"/>
        <v/>
      </c>
      <c r="JV59" s="58" t="str">
        <f t="shared" si="689"/>
        <v/>
      </c>
      <c r="JW59" s="58" t="str">
        <f t="shared" si="690"/>
        <v/>
      </c>
      <c r="JX59" s="58" t="str">
        <f t="shared" si="691"/>
        <v/>
      </c>
      <c r="JY59" s="58" t="str">
        <f t="shared" si="692"/>
        <v/>
      </c>
      <c r="JZ59" s="58" t="str">
        <f t="shared" si="693"/>
        <v/>
      </c>
      <c r="KA59" s="58" t="str">
        <f t="shared" si="694"/>
        <v/>
      </c>
      <c r="KB59" s="58" t="str">
        <f t="shared" si="695"/>
        <v/>
      </c>
      <c r="KC59" s="58" t="str">
        <f t="shared" si="696"/>
        <v/>
      </c>
      <c r="KD59" s="58" t="str">
        <f t="shared" si="697"/>
        <v/>
      </c>
      <c r="KE59" s="58" t="str">
        <f t="shared" si="698"/>
        <v/>
      </c>
      <c r="KF59" s="58" t="str">
        <f t="shared" si="699"/>
        <v/>
      </c>
      <c r="KG59" s="58" t="str">
        <f t="shared" si="700"/>
        <v/>
      </c>
      <c r="KH59" s="58" t="str">
        <f t="shared" si="701"/>
        <v/>
      </c>
      <c r="KI59" s="58" t="str">
        <f t="shared" si="702"/>
        <v/>
      </c>
      <c r="KJ59" s="58" t="str">
        <f t="shared" si="703"/>
        <v/>
      </c>
      <c r="KK59" s="58" t="str">
        <f t="shared" si="704"/>
        <v/>
      </c>
      <c r="KL59" s="58" t="str">
        <f t="shared" si="705"/>
        <v/>
      </c>
      <c r="KM59" s="58" t="str">
        <f t="shared" si="706"/>
        <v/>
      </c>
      <c r="KN59" s="58" t="str">
        <f t="shared" si="707"/>
        <v/>
      </c>
      <c r="KO59" s="58" t="str">
        <f t="shared" si="708"/>
        <v/>
      </c>
      <c r="KP59" s="58" t="str">
        <f t="shared" si="709"/>
        <v/>
      </c>
      <c r="KQ59" s="58" t="str">
        <f t="shared" si="710"/>
        <v/>
      </c>
      <c r="KR59" s="58" t="str">
        <f t="shared" si="711"/>
        <v/>
      </c>
      <c r="KS59" s="58" t="str">
        <f t="shared" si="712"/>
        <v/>
      </c>
      <c r="KT59" s="58" t="str">
        <f t="shared" si="713"/>
        <v/>
      </c>
      <c r="KU59" s="58" t="str">
        <f t="shared" si="714"/>
        <v/>
      </c>
      <c r="KV59" s="58" t="str">
        <f t="shared" si="715"/>
        <v/>
      </c>
      <c r="KW59" s="58" t="str">
        <f t="shared" si="716"/>
        <v/>
      </c>
      <c r="KX59" s="58" t="str">
        <f t="shared" si="717"/>
        <v/>
      </c>
    </row>
    <row r="60" spans="4:310" x14ac:dyDescent="0.55000000000000004">
      <c r="G60" s="48">
        <v>216.46455102927342</v>
      </c>
      <c r="H60" s="49" t="s">
        <v>34</v>
      </c>
      <c r="I60" s="56" t="s">
        <v>45</v>
      </c>
      <c r="J60" s="8"/>
      <c r="K60" s="57" t="str">
        <f t="shared" si="418"/>
        <v/>
      </c>
      <c r="L60" s="57" t="str">
        <f t="shared" si="419"/>
        <v/>
      </c>
      <c r="M60" s="57" t="str">
        <f t="shared" si="420"/>
        <v/>
      </c>
      <c r="N60" s="57" t="str">
        <f t="shared" si="421"/>
        <v/>
      </c>
      <c r="O60" s="57" t="str">
        <f t="shared" si="422"/>
        <v/>
      </c>
      <c r="P60" s="57" t="str">
        <f t="shared" si="423"/>
        <v/>
      </c>
      <c r="Q60" s="57" t="str">
        <f t="shared" si="424"/>
        <v/>
      </c>
      <c r="R60" s="57" t="str">
        <f t="shared" si="425"/>
        <v/>
      </c>
      <c r="S60" s="57" t="str">
        <f t="shared" si="426"/>
        <v/>
      </c>
      <c r="T60" s="57" t="str">
        <f t="shared" si="427"/>
        <v/>
      </c>
      <c r="U60" s="57" t="str">
        <f t="shared" si="428"/>
        <v/>
      </c>
      <c r="V60" s="57" t="str">
        <f t="shared" si="429"/>
        <v/>
      </c>
      <c r="W60" s="57" t="str">
        <f t="shared" si="430"/>
        <v/>
      </c>
      <c r="X60" s="57" t="str">
        <f t="shared" si="431"/>
        <v/>
      </c>
      <c r="Y60" s="57" t="str">
        <f t="shared" si="432"/>
        <v/>
      </c>
      <c r="Z60" s="57" t="str">
        <f t="shared" si="433"/>
        <v/>
      </c>
      <c r="AA60" s="57" t="str">
        <f t="shared" si="434"/>
        <v/>
      </c>
      <c r="AB60" s="57" t="str">
        <f t="shared" si="435"/>
        <v/>
      </c>
      <c r="AC60" s="57" t="str">
        <f t="shared" si="436"/>
        <v/>
      </c>
      <c r="AD60" s="57" t="str">
        <f t="shared" si="437"/>
        <v/>
      </c>
      <c r="AE60" s="39" t="str">
        <f t="shared" si="438"/>
        <v/>
      </c>
      <c r="AF60" s="39" t="str">
        <f t="shared" si="439"/>
        <v/>
      </c>
      <c r="AG60" s="39" t="str">
        <f t="shared" si="440"/>
        <v/>
      </c>
      <c r="AH60" s="39" t="str">
        <f t="shared" si="441"/>
        <v/>
      </c>
      <c r="AI60" s="39" t="str">
        <f t="shared" si="442"/>
        <v/>
      </c>
      <c r="AJ60" s="39" t="str">
        <f t="shared" si="443"/>
        <v/>
      </c>
      <c r="AK60" s="39" t="str">
        <f t="shared" si="444"/>
        <v/>
      </c>
      <c r="AL60" s="39" t="str">
        <f t="shared" si="445"/>
        <v/>
      </c>
      <c r="AM60" s="39" t="str">
        <f t="shared" si="446"/>
        <v/>
      </c>
      <c r="AN60" s="39" t="str">
        <f t="shared" si="447"/>
        <v/>
      </c>
      <c r="AO60" s="39" t="str">
        <f t="shared" si="448"/>
        <v/>
      </c>
      <c r="AP60" s="39" t="str">
        <f t="shared" si="449"/>
        <v/>
      </c>
      <c r="AQ60" s="39" t="str">
        <f t="shared" si="450"/>
        <v/>
      </c>
      <c r="AR60" s="39" t="str">
        <f t="shared" si="451"/>
        <v/>
      </c>
      <c r="AS60" s="39" t="str">
        <f t="shared" si="452"/>
        <v/>
      </c>
      <c r="AT60" s="39" t="str">
        <f t="shared" si="453"/>
        <v/>
      </c>
      <c r="AU60" s="39" t="str">
        <f t="shared" si="454"/>
        <v/>
      </c>
      <c r="AV60" s="39" t="str">
        <f t="shared" si="455"/>
        <v/>
      </c>
      <c r="AW60" s="39" t="str">
        <f t="shared" si="456"/>
        <v/>
      </c>
      <c r="AX60" s="39" t="str">
        <f t="shared" si="457"/>
        <v/>
      </c>
      <c r="AY60" s="39" t="str">
        <f t="shared" si="458"/>
        <v/>
      </c>
      <c r="AZ60" s="39" t="str">
        <f t="shared" si="459"/>
        <v/>
      </c>
      <c r="BA60" s="39" t="str">
        <f t="shared" si="460"/>
        <v/>
      </c>
      <c r="BB60" s="39" t="str">
        <f t="shared" si="461"/>
        <v/>
      </c>
      <c r="BC60" s="39" t="str">
        <f t="shared" si="462"/>
        <v/>
      </c>
      <c r="BD60" s="39" t="str">
        <f t="shared" si="463"/>
        <v/>
      </c>
      <c r="BE60" s="39" t="str">
        <f t="shared" si="464"/>
        <v/>
      </c>
      <c r="BF60" s="39" t="str">
        <f t="shared" si="465"/>
        <v/>
      </c>
      <c r="BG60" s="39" t="str">
        <f t="shared" si="466"/>
        <v/>
      </c>
      <c r="BH60" s="39" t="str">
        <f t="shared" si="467"/>
        <v/>
      </c>
      <c r="BI60" s="39" t="str">
        <f t="shared" si="468"/>
        <v/>
      </c>
      <c r="BJ60" s="39" t="str">
        <f t="shared" si="469"/>
        <v/>
      </c>
      <c r="BK60" s="39" t="str">
        <f t="shared" si="470"/>
        <v/>
      </c>
      <c r="BL60" s="39" t="str">
        <f t="shared" si="471"/>
        <v/>
      </c>
      <c r="BM60" s="39" t="str">
        <f t="shared" si="472"/>
        <v/>
      </c>
      <c r="BN60" s="39" t="str">
        <f t="shared" si="473"/>
        <v/>
      </c>
      <c r="BO60" s="39" t="str">
        <f t="shared" si="474"/>
        <v/>
      </c>
      <c r="BP60" s="39" t="str">
        <f t="shared" si="475"/>
        <v/>
      </c>
      <c r="BQ60" s="39" t="str">
        <f t="shared" si="476"/>
        <v/>
      </c>
      <c r="BR60" s="39" t="str">
        <f t="shared" si="477"/>
        <v/>
      </c>
      <c r="BS60" s="39" t="str">
        <f t="shared" si="478"/>
        <v/>
      </c>
      <c r="BT60" s="39" t="str">
        <f t="shared" si="479"/>
        <v/>
      </c>
      <c r="BU60" s="39" t="str">
        <f t="shared" si="480"/>
        <v/>
      </c>
      <c r="BV60" s="39" t="str">
        <f t="shared" si="481"/>
        <v/>
      </c>
      <c r="BW60" s="39" t="str">
        <f t="shared" si="482"/>
        <v/>
      </c>
      <c r="BX60" s="39" t="str">
        <f t="shared" si="483"/>
        <v/>
      </c>
      <c r="BY60" s="39" t="str">
        <f t="shared" si="484"/>
        <v/>
      </c>
      <c r="BZ60" s="39" t="str">
        <f t="shared" si="485"/>
        <v/>
      </c>
      <c r="CA60" s="39" t="str">
        <f t="shared" si="486"/>
        <v/>
      </c>
      <c r="CB60" s="39" t="str">
        <f t="shared" si="487"/>
        <v/>
      </c>
      <c r="CC60" s="39" t="str">
        <f t="shared" si="488"/>
        <v/>
      </c>
      <c r="CD60" s="39" t="str">
        <f t="shared" si="489"/>
        <v/>
      </c>
      <c r="CE60" s="39" t="str">
        <f t="shared" si="490"/>
        <v/>
      </c>
      <c r="CF60" s="39" t="str">
        <f t="shared" si="491"/>
        <v/>
      </c>
      <c r="CG60" s="39" t="str">
        <f t="shared" si="492"/>
        <v/>
      </c>
      <c r="CH60" s="39" t="str">
        <f t="shared" si="493"/>
        <v/>
      </c>
      <c r="CI60" s="39" t="str">
        <f t="shared" si="494"/>
        <v/>
      </c>
      <c r="CJ60" s="39" t="str">
        <f t="shared" si="495"/>
        <v/>
      </c>
      <c r="CK60" s="39" t="str">
        <f t="shared" si="496"/>
        <v/>
      </c>
      <c r="CL60" s="39" t="str">
        <f t="shared" si="497"/>
        <v/>
      </c>
      <c r="CM60" s="39" t="str">
        <f t="shared" si="498"/>
        <v/>
      </c>
      <c r="CN60" s="39" t="str">
        <f t="shared" si="499"/>
        <v/>
      </c>
      <c r="CO60" s="39" t="str">
        <f t="shared" si="500"/>
        <v/>
      </c>
      <c r="CP60" s="39" t="str">
        <f t="shared" si="501"/>
        <v/>
      </c>
      <c r="CQ60" s="39" t="str">
        <f t="shared" si="502"/>
        <v/>
      </c>
      <c r="CR60" s="39" t="str">
        <f t="shared" si="503"/>
        <v/>
      </c>
      <c r="CS60" s="39" t="str">
        <f t="shared" si="504"/>
        <v/>
      </c>
      <c r="CT60" s="39" t="str">
        <f t="shared" si="505"/>
        <v/>
      </c>
      <c r="CU60" s="39" t="str">
        <f t="shared" si="506"/>
        <v/>
      </c>
      <c r="CV60" s="39" t="str">
        <f t="shared" si="507"/>
        <v/>
      </c>
      <c r="CW60" s="39" t="str">
        <f t="shared" si="508"/>
        <v/>
      </c>
      <c r="CX60" s="39" t="str">
        <f t="shared" si="509"/>
        <v/>
      </c>
      <c r="CY60" s="39" t="str">
        <f t="shared" si="510"/>
        <v/>
      </c>
      <c r="CZ60" s="39" t="str">
        <f t="shared" si="511"/>
        <v/>
      </c>
      <c r="DA60" s="39" t="str">
        <f t="shared" si="512"/>
        <v/>
      </c>
      <c r="DB60" s="39" t="str">
        <f t="shared" si="513"/>
        <v/>
      </c>
      <c r="DC60" s="39" t="str">
        <f t="shared" si="514"/>
        <v/>
      </c>
      <c r="DD60" s="39" t="str">
        <f t="shared" si="515"/>
        <v/>
      </c>
      <c r="DE60" s="39" t="str">
        <f t="shared" si="516"/>
        <v/>
      </c>
      <c r="DF60" s="39" t="str">
        <f t="shared" si="517"/>
        <v/>
      </c>
      <c r="DG60" s="58" t="str">
        <f t="shared" si="518"/>
        <v/>
      </c>
      <c r="DH60" s="58" t="str">
        <f t="shared" si="519"/>
        <v/>
      </c>
      <c r="DI60" s="58" t="str">
        <f t="shared" si="520"/>
        <v/>
      </c>
      <c r="DJ60" s="58" t="str">
        <f t="shared" si="521"/>
        <v/>
      </c>
      <c r="DK60" s="58" t="str">
        <f t="shared" si="522"/>
        <v/>
      </c>
      <c r="DL60" s="58" t="str">
        <f t="shared" si="523"/>
        <v/>
      </c>
      <c r="DM60" s="58" t="str">
        <f t="shared" si="524"/>
        <v/>
      </c>
      <c r="DN60" s="58" t="str">
        <f t="shared" si="525"/>
        <v/>
      </c>
      <c r="DO60" s="58" t="str">
        <f t="shared" si="526"/>
        <v/>
      </c>
      <c r="DP60" s="58" t="str">
        <f t="shared" si="527"/>
        <v/>
      </c>
      <c r="DQ60" s="58" t="str">
        <f t="shared" si="528"/>
        <v/>
      </c>
      <c r="DR60" s="58" t="str">
        <f t="shared" si="529"/>
        <v/>
      </c>
      <c r="DS60" s="58" t="str">
        <f t="shared" si="530"/>
        <v/>
      </c>
      <c r="DT60" s="58" t="str">
        <f t="shared" si="531"/>
        <v/>
      </c>
      <c r="DU60" s="58" t="str">
        <f t="shared" si="532"/>
        <v/>
      </c>
      <c r="DV60" s="58" t="str">
        <f t="shared" si="533"/>
        <v/>
      </c>
      <c r="DW60" s="58" t="str">
        <f t="shared" si="534"/>
        <v/>
      </c>
      <c r="DX60" s="58" t="str">
        <f t="shared" si="535"/>
        <v/>
      </c>
      <c r="DY60" s="58" t="str">
        <f t="shared" si="536"/>
        <v/>
      </c>
      <c r="DZ60" s="58" t="str">
        <f t="shared" si="537"/>
        <v/>
      </c>
      <c r="EA60" s="58" t="str">
        <f t="shared" si="538"/>
        <v/>
      </c>
      <c r="EB60" s="58" t="str">
        <f t="shared" si="539"/>
        <v/>
      </c>
      <c r="EC60" s="58" t="str">
        <f t="shared" si="540"/>
        <v/>
      </c>
      <c r="ED60" s="58" t="str">
        <f t="shared" si="541"/>
        <v/>
      </c>
      <c r="EE60" s="58" t="str">
        <f t="shared" si="542"/>
        <v/>
      </c>
      <c r="EF60" s="58" t="str">
        <f t="shared" si="543"/>
        <v/>
      </c>
      <c r="EG60" s="58" t="str">
        <f t="shared" si="544"/>
        <v/>
      </c>
      <c r="EH60" s="58" t="str">
        <f t="shared" si="545"/>
        <v/>
      </c>
      <c r="EI60" s="58" t="str">
        <f t="shared" si="546"/>
        <v/>
      </c>
      <c r="EJ60" s="58" t="str">
        <f t="shared" si="547"/>
        <v/>
      </c>
      <c r="EK60" s="58" t="str">
        <f t="shared" si="548"/>
        <v/>
      </c>
      <c r="EL60" s="58" t="str">
        <f t="shared" si="549"/>
        <v/>
      </c>
      <c r="EM60" s="58" t="str">
        <f t="shared" si="550"/>
        <v/>
      </c>
      <c r="EN60" s="58" t="str">
        <f t="shared" si="551"/>
        <v/>
      </c>
      <c r="EO60" s="58" t="str">
        <f t="shared" si="552"/>
        <v/>
      </c>
      <c r="EP60" s="58" t="str">
        <f t="shared" si="553"/>
        <v/>
      </c>
      <c r="EQ60" s="58" t="str">
        <f t="shared" si="554"/>
        <v/>
      </c>
      <c r="ER60" s="58" t="str">
        <f t="shared" si="555"/>
        <v/>
      </c>
      <c r="ES60" s="58" t="str">
        <f t="shared" si="556"/>
        <v/>
      </c>
      <c r="ET60" s="58" t="str">
        <f t="shared" si="557"/>
        <v/>
      </c>
      <c r="EU60" s="58" t="str">
        <f t="shared" si="558"/>
        <v/>
      </c>
      <c r="EV60" s="58" t="str">
        <f t="shared" si="559"/>
        <v/>
      </c>
      <c r="EW60" s="58" t="str">
        <f t="shared" si="560"/>
        <v/>
      </c>
      <c r="EX60" s="58" t="str">
        <f t="shared" si="561"/>
        <v/>
      </c>
      <c r="EY60" s="58" t="str">
        <f t="shared" si="562"/>
        <v/>
      </c>
      <c r="EZ60" s="58" t="str">
        <f t="shared" si="563"/>
        <v/>
      </c>
      <c r="FA60" s="58" t="str">
        <f t="shared" si="564"/>
        <v/>
      </c>
      <c r="FB60" s="58" t="str">
        <f t="shared" si="565"/>
        <v/>
      </c>
      <c r="FC60" s="58" t="str">
        <f t="shared" si="566"/>
        <v/>
      </c>
      <c r="FD60" s="58" t="str">
        <f t="shared" si="567"/>
        <v/>
      </c>
      <c r="FE60" s="58" t="str">
        <f t="shared" si="568"/>
        <v/>
      </c>
      <c r="FF60" s="58" t="str">
        <f t="shared" si="569"/>
        <v/>
      </c>
      <c r="FG60" s="58" t="str">
        <f t="shared" si="570"/>
        <v/>
      </c>
      <c r="FH60" s="58" t="str">
        <f t="shared" si="571"/>
        <v/>
      </c>
      <c r="FI60" s="58" t="str">
        <f t="shared" si="572"/>
        <v/>
      </c>
      <c r="FJ60" s="58" t="str">
        <f t="shared" si="573"/>
        <v/>
      </c>
      <c r="FK60" s="58" t="str">
        <f t="shared" si="574"/>
        <v/>
      </c>
      <c r="FL60" s="58" t="str">
        <f t="shared" si="575"/>
        <v/>
      </c>
      <c r="FM60" s="58" t="str">
        <f t="shared" si="576"/>
        <v/>
      </c>
      <c r="FN60" s="58" t="str">
        <f t="shared" si="577"/>
        <v/>
      </c>
      <c r="FO60" s="58" t="str">
        <f t="shared" si="578"/>
        <v/>
      </c>
      <c r="FP60" s="58" t="str">
        <f t="shared" si="579"/>
        <v/>
      </c>
      <c r="FQ60" s="58" t="str">
        <f t="shared" si="580"/>
        <v/>
      </c>
      <c r="FR60" s="58" t="str">
        <f t="shared" si="581"/>
        <v/>
      </c>
      <c r="FS60" s="58" t="str">
        <f t="shared" si="582"/>
        <v/>
      </c>
      <c r="FT60" s="58" t="str">
        <f t="shared" si="583"/>
        <v/>
      </c>
      <c r="FU60" s="58" t="str">
        <f t="shared" si="584"/>
        <v/>
      </c>
      <c r="FV60" s="58" t="str">
        <f t="shared" si="585"/>
        <v/>
      </c>
      <c r="FW60" s="58" t="str">
        <f t="shared" si="586"/>
        <v/>
      </c>
      <c r="FX60" s="58" t="str">
        <f t="shared" si="587"/>
        <v/>
      </c>
      <c r="FY60" s="58" t="str">
        <f t="shared" si="588"/>
        <v/>
      </c>
      <c r="FZ60" s="58" t="str">
        <f t="shared" si="589"/>
        <v/>
      </c>
      <c r="GA60" s="58" t="str">
        <f t="shared" si="590"/>
        <v/>
      </c>
      <c r="GB60" s="58" t="str">
        <f t="shared" si="591"/>
        <v/>
      </c>
      <c r="GC60" s="58" t="str">
        <f t="shared" si="592"/>
        <v/>
      </c>
      <c r="GD60" s="58" t="str">
        <f t="shared" si="593"/>
        <v/>
      </c>
      <c r="GE60" s="58" t="str">
        <f t="shared" si="594"/>
        <v/>
      </c>
      <c r="GF60" s="58" t="str">
        <f t="shared" si="595"/>
        <v/>
      </c>
      <c r="GG60" s="58" t="str">
        <f t="shared" si="596"/>
        <v/>
      </c>
      <c r="GH60" s="58" t="str">
        <f t="shared" si="597"/>
        <v/>
      </c>
      <c r="GI60" s="58" t="str">
        <f t="shared" si="598"/>
        <v/>
      </c>
      <c r="GJ60" s="58" t="str">
        <f t="shared" si="599"/>
        <v/>
      </c>
      <c r="GK60" s="58" t="str">
        <f t="shared" si="600"/>
        <v/>
      </c>
      <c r="GL60" s="58" t="str">
        <f t="shared" si="601"/>
        <v/>
      </c>
      <c r="GM60" s="58" t="str">
        <f t="shared" si="602"/>
        <v/>
      </c>
      <c r="GN60" s="58" t="str">
        <f t="shared" si="603"/>
        <v/>
      </c>
      <c r="GO60" s="58" t="str">
        <f t="shared" si="604"/>
        <v/>
      </c>
      <c r="GP60" s="58" t="str">
        <f t="shared" si="605"/>
        <v/>
      </c>
      <c r="GQ60" s="58" t="str">
        <f t="shared" si="606"/>
        <v/>
      </c>
      <c r="GR60" s="58" t="str">
        <f t="shared" si="607"/>
        <v/>
      </c>
      <c r="GS60" s="58" t="str">
        <f t="shared" si="608"/>
        <v/>
      </c>
      <c r="GT60" s="58" t="str">
        <f t="shared" si="609"/>
        <v/>
      </c>
      <c r="GU60" s="58" t="str">
        <f t="shared" si="610"/>
        <v/>
      </c>
      <c r="GV60" s="58" t="str">
        <f t="shared" si="611"/>
        <v/>
      </c>
      <c r="GW60" s="58" t="str">
        <f t="shared" si="612"/>
        <v/>
      </c>
      <c r="GX60" s="58" t="str">
        <f t="shared" si="613"/>
        <v/>
      </c>
      <c r="GY60" s="58" t="str">
        <f t="shared" si="614"/>
        <v/>
      </c>
      <c r="GZ60" s="58" t="str">
        <f t="shared" si="615"/>
        <v/>
      </c>
      <c r="HA60" s="58" t="str">
        <f t="shared" si="616"/>
        <v/>
      </c>
      <c r="HB60" s="58" t="str">
        <f t="shared" si="617"/>
        <v/>
      </c>
      <c r="HC60" s="58" t="str">
        <f t="shared" si="618"/>
        <v/>
      </c>
      <c r="HD60" s="58" t="str">
        <f t="shared" si="619"/>
        <v/>
      </c>
      <c r="HE60" s="58" t="str">
        <f t="shared" si="620"/>
        <v/>
      </c>
      <c r="HF60" s="58" t="str">
        <f t="shared" si="621"/>
        <v/>
      </c>
      <c r="HG60" s="58" t="str">
        <f t="shared" si="622"/>
        <v/>
      </c>
      <c r="HH60" s="58" t="str">
        <f t="shared" si="623"/>
        <v/>
      </c>
      <c r="HI60" s="58" t="str">
        <f t="shared" si="624"/>
        <v/>
      </c>
      <c r="HJ60" s="58" t="str">
        <f t="shared" si="625"/>
        <v/>
      </c>
      <c r="HK60" s="58" t="str">
        <f t="shared" si="626"/>
        <v/>
      </c>
      <c r="HL60" s="58" t="str">
        <f t="shared" si="627"/>
        <v/>
      </c>
      <c r="HM60" s="58" t="str">
        <f t="shared" si="628"/>
        <v/>
      </c>
      <c r="HN60" s="58" t="str">
        <f t="shared" si="629"/>
        <v/>
      </c>
      <c r="HO60" s="58" t="str">
        <f t="shared" si="630"/>
        <v/>
      </c>
      <c r="HP60" s="58" t="str">
        <f t="shared" si="631"/>
        <v/>
      </c>
      <c r="HQ60" s="58" t="str">
        <f t="shared" si="632"/>
        <v/>
      </c>
      <c r="HR60" s="58" t="str">
        <f t="shared" si="633"/>
        <v/>
      </c>
      <c r="HS60" s="58" t="str">
        <f t="shared" si="634"/>
        <v/>
      </c>
      <c r="HT60" s="58" t="str">
        <f t="shared" si="635"/>
        <v/>
      </c>
      <c r="HU60" s="58" t="str">
        <f t="shared" si="636"/>
        <v/>
      </c>
      <c r="HV60" s="58" t="str">
        <f t="shared" si="637"/>
        <v/>
      </c>
      <c r="HW60" s="58" t="str">
        <f t="shared" si="638"/>
        <v/>
      </c>
      <c r="HX60" s="58" t="str">
        <f t="shared" si="639"/>
        <v/>
      </c>
      <c r="HY60" s="58" t="str">
        <f t="shared" si="640"/>
        <v/>
      </c>
      <c r="HZ60" s="58" t="str">
        <f t="shared" si="641"/>
        <v/>
      </c>
      <c r="IA60" s="58" t="str">
        <f t="shared" si="642"/>
        <v/>
      </c>
      <c r="IB60" s="58" t="str">
        <f t="shared" si="643"/>
        <v/>
      </c>
      <c r="IC60" s="58" t="str">
        <f t="shared" si="644"/>
        <v/>
      </c>
      <c r="ID60" s="58" t="str">
        <f t="shared" si="645"/>
        <v/>
      </c>
      <c r="IE60" s="58" t="str">
        <f t="shared" si="646"/>
        <v/>
      </c>
      <c r="IF60" s="58" t="str">
        <f t="shared" si="647"/>
        <v/>
      </c>
      <c r="IG60" s="58" t="str">
        <f t="shared" si="648"/>
        <v/>
      </c>
      <c r="IH60" s="58" t="str">
        <f t="shared" si="649"/>
        <v/>
      </c>
      <c r="II60" s="58" t="str">
        <f t="shared" si="650"/>
        <v/>
      </c>
      <c r="IJ60" s="58" t="str">
        <f t="shared" si="651"/>
        <v/>
      </c>
      <c r="IK60" s="58" t="str">
        <f t="shared" si="652"/>
        <v/>
      </c>
      <c r="IL60" s="58" t="str">
        <f t="shared" si="653"/>
        <v/>
      </c>
      <c r="IM60" s="58" t="str">
        <f t="shared" si="654"/>
        <v/>
      </c>
      <c r="IN60" s="58" t="str">
        <f t="shared" si="655"/>
        <v/>
      </c>
      <c r="IO60" s="58" t="str">
        <f t="shared" si="656"/>
        <v/>
      </c>
      <c r="IP60" s="58" t="str">
        <f t="shared" si="657"/>
        <v/>
      </c>
      <c r="IQ60" s="58" t="str">
        <f t="shared" si="658"/>
        <v/>
      </c>
      <c r="IR60" s="58" t="str">
        <f t="shared" si="659"/>
        <v/>
      </c>
      <c r="IS60" s="58" t="str">
        <f t="shared" si="660"/>
        <v/>
      </c>
      <c r="IT60" s="58" t="str">
        <f t="shared" si="661"/>
        <v/>
      </c>
      <c r="IU60" s="58" t="str">
        <f t="shared" si="662"/>
        <v/>
      </c>
      <c r="IV60" s="58" t="str">
        <f t="shared" si="663"/>
        <v/>
      </c>
      <c r="IW60" s="58" t="str">
        <f t="shared" si="664"/>
        <v/>
      </c>
      <c r="IX60" s="58" t="str">
        <f t="shared" si="665"/>
        <v/>
      </c>
      <c r="IY60" s="58" t="str">
        <f t="shared" si="666"/>
        <v/>
      </c>
      <c r="IZ60" s="58" t="str">
        <f t="shared" si="667"/>
        <v/>
      </c>
      <c r="JA60" s="58" t="str">
        <f t="shared" si="668"/>
        <v/>
      </c>
      <c r="JB60" s="58" t="str">
        <f t="shared" si="669"/>
        <v/>
      </c>
      <c r="JC60" s="58" t="str">
        <f t="shared" si="670"/>
        <v/>
      </c>
      <c r="JD60" s="58" t="str">
        <f t="shared" si="671"/>
        <v/>
      </c>
      <c r="JE60" s="58" t="str">
        <f t="shared" si="672"/>
        <v/>
      </c>
      <c r="JF60" s="58" t="str">
        <f t="shared" si="673"/>
        <v/>
      </c>
      <c r="JG60" s="58" t="str">
        <f t="shared" si="674"/>
        <v/>
      </c>
      <c r="JH60" s="58" t="str">
        <f t="shared" si="675"/>
        <v/>
      </c>
      <c r="JI60" s="58" t="str">
        <f t="shared" si="676"/>
        <v/>
      </c>
      <c r="JJ60" s="58" t="str">
        <f t="shared" si="677"/>
        <v/>
      </c>
      <c r="JK60" s="58" t="str">
        <f t="shared" si="678"/>
        <v/>
      </c>
      <c r="JL60" s="58" t="str">
        <f t="shared" si="679"/>
        <v/>
      </c>
      <c r="JM60" s="58" t="str">
        <f t="shared" si="680"/>
        <v/>
      </c>
      <c r="JN60" s="58" t="str">
        <f t="shared" si="681"/>
        <v/>
      </c>
      <c r="JO60" s="58" t="str">
        <f t="shared" si="682"/>
        <v/>
      </c>
      <c r="JP60" s="58" t="str">
        <f t="shared" si="683"/>
        <v/>
      </c>
      <c r="JQ60" s="58" t="str">
        <f t="shared" si="684"/>
        <v/>
      </c>
      <c r="JR60" s="58" t="str">
        <f t="shared" si="685"/>
        <v/>
      </c>
      <c r="JS60" s="58" t="str">
        <f t="shared" si="686"/>
        <v/>
      </c>
      <c r="JT60" s="58" t="str">
        <f t="shared" si="687"/>
        <v/>
      </c>
      <c r="JU60" s="58" t="str">
        <f t="shared" si="688"/>
        <v/>
      </c>
      <c r="JV60" s="58" t="str">
        <f t="shared" si="689"/>
        <v/>
      </c>
      <c r="JW60" s="58" t="str">
        <f t="shared" si="690"/>
        <v/>
      </c>
      <c r="JX60" s="58" t="str">
        <f t="shared" si="691"/>
        <v/>
      </c>
      <c r="JY60" s="58" t="str">
        <f t="shared" si="692"/>
        <v/>
      </c>
      <c r="JZ60" s="58" t="str">
        <f t="shared" si="693"/>
        <v/>
      </c>
      <c r="KA60" s="58" t="str">
        <f t="shared" si="694"/>
        <v/>
      </c>
      <c r="KB60" s="58" t="str">
        <f t="shared" si="695"/>
        <v/>
      </c>
      <c r="KC60" s="58" t="str">
        <f t="shared" si="696"/>
        <v/>
      </c>
      <c r="KD60" s="58" t="str">
        <f t="shared" si="697"/>
        <v/>
      </c>
      <c r="KE60" s="58" t="str">
        <f t="shared" si="698"/>
        <v/>
      </c>
      <c r="KF60" s="58" t="str">
        <f t="shared" si="699"/>
        <v/>
      </c>
      <c r="KG60" s="58" t="str">
        <f t="shared" si="700"/>
        <v/>
      </c>
      <c r="KH60" s="58" t="str">
        <f t="shared" si="701"/>
        <v/>
      </c>
      <c r="KI60" s="58" t="str">
        <f t="shared" si="702"/>
        <v/>
      </c>
      <c r="KJ60" s="58" t="str">
        <f t="shared" si="703"/>
        <v/>
      </c>
      <c r="KK60" s="58" t="str">
        <f t="shared" si="704"/>
        <v/>
      </c>
      <c r="KL60" s="58" t="str">
        <f t="shared" si="705"/>
        <v/>
      </c>
      <c r="KM60" s="58" t="str">
        <f t="shared" si="706"/>
        <v/>
      </c>
      <c r="KN60" s="58" t="str">
        <f t="shared" si="707"/>
        <v/>
      </c>
      <c r="KO60" s="58" t="str">
        <f t="shared" si="708"/>
        <v/>
      </c>
      <c r="KP60" s="58" t="str">
        <f t="shared" si="709"/>
        <v/>
      </c>
      <c r="KQ60" s="58" t="str">
        <f t="shared" si="710"/>
        <v/>
      </c>
      <c r="KR60" s="58" t="str">
        <f t="shared" si="711"/>
        <v/>
      </c>
      <c r="KS60" s="58" t="str">
        <f t="shared" si="712"/>
        <v/>
      </c>
      <c r="KT60" s="58" t="str">
        <f t="shared" si="713"/>
        <v/>
      </c>
      <c r="KU60" s="58" t="str">
        <f t="shared" si="714"/>
        <v/>
      </c>
      <c r="KV60" s="58" t="str">
        <f t="shared" si="715"/>
        <v/>
      </c>
      <c r="KW60" s="58" t="str">
        <f t="shared" si="716"/>
        <v/>
      </c>
      <c r="KX60" s="58" t="str">
        <f t="shared" si="717"/>
        <v/>
      </c>
    </row>
    <row r="61" spans="4:310" x14ac:dyDescent="0.55000000000000004">
      <c r="G61" s="48">
        <v>645.07178866301592</v>
      </c>
      <c r="H61" s="49" t="s">
        <v>11</v>
      </c>
      <c r="I61" s="56" t="s">
        <v>46</v>
      </c>
      <c r="J61" s="8"/>
      <c r="K61" s="57" t="str">
        <f t="shared" si="418"/>
        <v/>
      </c>
      <c r="L61" s="57" t="str">
        <f t="shared" si="419"/>
        <v/>
      </c>
      <c r="M61" s="57" t="str">
        <f t="shared" si="420"/>
        <v/>
      </c>
      <c r="N61" s="57" t="str">
        <f t="shared" si="421"/>
        <v/>
      </c>
      <c r="O61" s="57" t="str">
        <f t="shared" si="422"/>
        <v/>
      </c>
      <c r="P61" s="57" t="str">
        <f t="shared" si="423"/>
        <v/>
      </c>
      <c r="Q61" s="57" t="str">
        <f t="shared" si="424"/>
        <v/>
      </c>
      <c r="R61" s="57" t="str">
        <f t="shared" si="425"/>
        <v/>
      </c>
      <c r="S61" s="57" t="str">
        <f t="shared" si="426"/>
        <v/>
      </c>
      <c r="T61" s="57" t="str">
        <f t="shared" si="427"/>
        <v/>
      </c>
      <c r="U61" s="57" t="str">
        <f t="shared" si="428"/>
        <v/>
      </c>
      <c r="V61" s="57" t="str">
        <f t="shared" si="429"/>
        <v/>
      </c>
      <c r="W61" s="57" t="str">
        <f t="shared" si="430"/>
        <v/>
      </c>
      <c r="X61" s="57" t="str">
        <f t="shared" si="431"/>
        <v>L</v>
      </c>
      <c r="Y61" s="57" t="str">
        <f t="shared" si="432"/>
        <v/>
      </c>
      <c r="Z61" s="57" t="str">
        <f t="shared" si="433"/>
        <v/>
      </c>
      <c r="AA61" s="57" t="str">
        <f t="shared" si="434"/>
        <v/>
      </c>
      <c r="AB61" s="57" t="str">
        <f t="shared" si="435"/>
        <v/>
      </c>
      <c r="AC61" s="57" t="str">
        <f t="shared" si="436"/>
        <v/>
      </c>
      <c r="AD61" s="57" t="str">
        <f t="shared" si="437"/>
        <v/>
      </c>
      <c r="AE61" s="39" t="str">
        <f t="shared" si="438"/>
        <v/>
      </c>
      <c r="AF61" s="39" t="str">
        <f t="shared" si="439"/>
        <v/>
      </c>
      <c r="AG61" s="39" t="str">
        <f t="shared" si="440"/>
        <v/>
      </c>
      <c r="AH61" s="39" t="str">
        <f t="shared" si="441"/>
        <v/>
      </c>
      <c r="AI61" s="39" t="str">
        <f t="shared" si="442"/>
        <v/>
      </c>
      <c r="AJ61" s="39" t="str">
        <f t="shared" si="443"/>
        <v/>
      </c>
      <c r="AK61" s="39" t="str">
        <f t="shared" si="444"/>
        <v/>
      </c>
      <c r="AL61" s="39" t="str">
        <f t="shared" si="445"/>
        <v/>
      </c>
      <c r="AM61" s="39" t="str">
        <f t="shared" si="446"/>
        <v/>
      </c>
      <c r="AN61" s="39" t="str">
        <f t="shared" si="447"/>
        <v/>
      </c>
      <c r="AO61" s="39" t="str">
        <f t="shared" si="448"/>
        <v/>
      </c>
      <c r="AP61" s="39" t="str">
        <f t="shared" si="449"/>
        <v/>
      </c>
      <c r="AQ61" s="39" t="str">
        <f t="shared" si="450"/>
        <v/>
      </c>
      <c r="AR61" s="39" t="str">
        <f t="shared" si="451"/>
        <v/>
      </c>
      <c r="AS61" s="39" t="str">
        <f t="shared" si="452"/>
        <v/>
      </c>
      <c r="AT61" s="39" t="str">
        <f t="shared" si="453"/>
        <v/>
      </c>
      <c r="AU61" s="39" t="str">
        <f t="shared" si="454"/>
        <v/>
      </c>
      <c r="AV61" s="39" t="str">
        <f t="shared" si="455"/>
        <v/>
      </c>
      <c r="AW61" s="39" t="str">
        <f t="shared" si="456"/>
        <v/>
      </c>
      <c r="AX61" s="39" t="str">
        <f t="shared" si="457"/>
        <v/>
      </c>
      <c r="AY61" s="39" t="str">
        <f t="shared" si="458"/>
        <v/>
      </c>
      <c r="AZ61" s="39" t="str">
        <f t="shared" si="459"/>
        <v/>
      </c>
      <c r="BA61" s="39" t="str">
        <f t="shared" si="460"/>
        <v/>
      </c>
      <c r="BB61" s="39" t="str">
        <f t="shared" si="461"/>
        <v/>
      </c>
      <c r="BC61" s="39" t="str">
        <f t="shared" si="462"/>
        <v/>
      </c>
      <c r="BD61" s="39" t="str">
        <f t="shared" si="463"/>
        <v/>
      </c>
      <c r="BE61" s="39" t="str">
        <f t="shared" si="464"/>
        <v/>
      </c>
      <c r="BF61" s="39" t="str">
        <f t="shared" si="465"/>
        <v/>
      </c>
      <c r="BG61" s="39" t="str">
        <f t="shared" si="466"/>
        <v/>
      </c>
      <c r="BH61" s="39" t="str">
        <f t="shared" si="467"/>
        <v/>
      </c>
      <c r="BI61" s="39" t="str">
        <f t="shared" si="468"/>
        <v/>
      </c>
      <c r="BJ61" s="39" t="str">
        <f t="shared" si="469"/>
        <v/>
      </c>
      <c r="BK61" s="39" t="str">
        <f t="shared" si="470"/>
        <v/>
      </c>
      <c r="BL61" s="39" t="str">
        <f t="shared" si="471"/>
        <v/>
      </c>
      <c r="BM61" s="39" t="str">
        <f t="shared" si="472"/>
        <v/>
      </c>
      <c r="BN61" s="39" t="str">
        <f t="shared" si="473"/>
        <v/>
      </c>
      <c r="BO61" s="39" t="str">
        <f t="shared" si="474"/>
        <v/>
      </c>
      <c r="BP61" s="39" t="str">
        <f t="shared" si="475"/>
        <v/>
      </c>
      <c r="BQ61" s="39" t="str">
        <f t="shared" si="476"/>
        <v/>
      </c>
      <c r="BR61" s="39" t="str">
        <f t="shared" si="477"/>
        <v/>
      </c>
      <c r="BS61" s="39" t="str">
        <f t="shared" si="478"/>
        <v/>
      </c>
      <c r="BT61" s="39" t="str">
        <f t="shared" si="479"/>
        <v/>
      </c>
      <c r="BU61" s="39" t="str">
        <f t="shared" si="480"/>
        <v/>
      </c>
      <c r="BV61" s="39" t="str">
        <f t="shared" si="481"/>
        <v/>
      </c>
      <c r="BW61" s="39" t="str">
        <f t="shared" si="482"/>
        <v/>
      </c>
      <c r="BX61" s="39" t="str">
        <f t="shared" si="483"/>
        <v/>
      </c>
      <c r="BY61" s="39" t="str">
        <f t="shared" si="484"/>
        <v/>
      </c>
      <c r="BZ61" s="39" t="str">
        <f t="shared" si="485"/>
        <v/>
      </c>
      <c r="CA61" s="39" t="str">
        <f t="shared" si="486"/>
        <v/>
      </c>
      <c r="CB61" s="39" t="str">
        <f t="shared" si="487"/>
        <v/>
      </c>
      <c r="CC61" s="39" t="str">
        <f t="shared" si="488"/>
        <v/>
      </c>
      <c r="CD61" s="39" t="str">
        <f t="shared" si="489"/>
        <v/>
      </c>
      <c r="CE61" s="39" t="str">
        <f t="shared" si="490"/>
        <v/>
      </c>
      <c r="CF61" s="39" t="str">
        <f t="shared" si="491"/>
        <v/>
      </c>
      <c r="CG61" s="39" t="str">
        <f t="shared" si="492"/>
        <v/>
      </c>
      <c r="CH61" s="39" t="str">
        <f t="shared" si="493"/>
        <v/>
      </c>
      <c r="CI61" s="39" t="str">
        <f t="shared" si="494"/>
        <v/>
      </c>
      <c r="CJ61" s="39" t="str">
        <f t="shared" si="495"/>
        <v/>
      </c>
      <c r="CK61" s="39" t="str">
        <f t="shared" si="496"/>
        <v/>
      </c>
      <c r="CL61" s="39" t="str">
        <f t="shared" si="497"/>
        <v/>
      </c>
      <c r="CM61" s="39" t="str">
        <f t="shared" si="498"/>
        <v/>
      </c>
      <c r="CN61" s="39" t="str">
        <f t="shared" si="499"/>
        <v/>
      </c>
      <c r="CO61" s="39" t="str">
        <f t="shared" si="500"/>
        <v/>
      </c>
      <c r="CP61" s="39" t="str">
        <f t="shared" si="501"/>
        <v/>
      </c>
      <c r="CQ61" s="39" t="str">
        <f t="shared" si="502"/>
        <v/>
      </c>
      <c r="CR61" s="39" t="str">
        <f t="shared" si="503"/>
        <v/>
      </c>
      <c r="CS61" s="39" t="str">
        <f t="shared" si="504"/>
        <v/>
      </c>
      <c r="CT61" s="39" t="str">
        <f t="shared" si="505"/>
        <v/>
      </c>
      <c r="CU61" s="39" t="str">
        <f t="shared" si="506"/>
        <v/>
      </c>
      <c r="CV61" s="39" t="str">
        <f t="shared" si="507"/>
        <v/>
      </c>
      <c r="CW61" s="39" t="str">
        <f t="shared" si="508"/>
        <v/>
      </c>
      <c r="CX61" s="39" t="str">
        <f t="shared" si="509"/>
        <v/>
      </c>
      <c r="CY61" s="39" t="str">
        <f t="shared" si="510"/>
        <v/>
      </c>
      <c r="CZ61" s="39" t="str">
        <f t="shared" si="511"/>
        <v/>
      </c>
      <c r="DA61" s="39" t="str">
        <f t="shared" si="512"/>
        <v/>
      </c>
      <c r="DB61" s="39" t="str">
        <f t="shared" si="513"/>
        <v/>
      </c>
      <c r="DC61" s="39" t="str">
        <f t="shared" si="514"/>
        <v/>
      </c>
      <c r="DD61" s="39" t="str">
        <f t="shared" si="515"/>
        <v/>
      </c>
      <c r="DE61" s="39" t="str">
        <f t="shared" si="516"/>
        <v/>
      </c>
      <c r="DF61" s="39" t="str">
        <f t="shared" si="517"/>
        <v/>
      </c>
      <c r="DG61" s="58" t="str">
        <f t="shared" si="518"/>
        <v/>
      </c>
      <c r="DH61" s="58" t="str">
        <f t="shared" si="519"/>
        <v/>
      </c>
      <c r="DI61" s="58" t="str">
        <f t="shared" si="520"/>
        <v/>
      </c>
      <c r="DJ61" s="58" t="str">
        <f t="shared" si="521"/>
        <v/>
      </c>
      <c r="DK61" s="58" t="str">
        <f t="shared" si="522"/>
        <v/>
      </c>
      <c r="DL61" s="58" t="str">
        <f t="shared" si="523"/>
        <v/>
      </c>
      <c r="DM61" s="58" t="str">
        <f t="shared" si="524"/>
        <v/>
      </c>
      <c r="DN61" s="58" t="str">
        <f t="shared" si="525"/>
        <v/>
      </c>
      <c r="DO61" s="58" t="str">
        <f t="shared" si="526"/>
        <v/>
      </c>
      <c r="DP61" s="58" t="str">
        <f t="shared" si="527"/>
        <v/>
      </c>
      <c r="DQ61" s="58" t="str">
        <f t="shared" si="528"/>
        <v/>
      </c>
      <c r="DR61" s="58" t="str">
        <f t="shared" si="529"/>
        <v/>
      </c>
      <c r="DS61" s="58" t="str">
        <f t="shared" si="530"/>
        <v/>
      </c>
      <c r="DT61" s="58" t="str">
        <f t="shared" si="531"/>
        <v/>
      </c>
      <c r="DU61" s="58" t="str">
        <f t="shared" si="532"/>
        <v/>
      </c>
      <c r="DV61" s="58" t="str">
        <f t="shared" si="533"/>
        <v/>
      </c>
      <c r="DW61" s="58" t="str">
        <f t="shared" si="534"/>
        <v/>
      </c>
      <c r="DX61" s="58" t="str">
        <f t="shared" si="535"/>
        <v/>
      </c>
      <c r="DY61" s="58" t="str">
        <f t="shared" si="536"/>
        <v/>
      </c>
      <c r="DZ61" s="58" t="str">
        <f t="shared" si="537"/>
        <v/>
      </c>
      <c r="EA61" s="58" t="str">
        <f t="shared" si="538"/>
        <v/>
      </c>
      <c r="EB61" s="58" t="str">
        <f t="shared" si="539"/>
        <v/>
      </c>
      <c r="EC61" s="58" t="str">
        <f t="shared" si="540"/>
        <v/>
      </c>
      <c r="ED61" s="58" t="str">
        <f t="shared" si="541"/>
        <v/>
      </c>
      <c r="EE61" s="58" t="str">
        <f t="shared" si="542"/>
        <v/>
      </c>
      <c r="EF61" s="58" t="str">
        <f t="shared" si="543"/>
        <v/>
      </c>
      <c r="EG61" s="58" t="str">
        <f t="shared" si="544"/>
        <v/>
      </c>
      <c r="EH61" s="58" t="str">
        <f t="shared" si="545"/>
        <v/>
      </c>
      <c r="EI61" s="58" t="str">
        <f t="shared" si="546"/>
        <v/>
      </c>
      <c r="EJ61" s="58" t="str">
        <f t="shared" si="547"/>
        <v/>
      </c>
      <c r="EK61" s="58" t="str">
        <f t="shared" si="548"/>
        <v/>
      </c>
      <c r="EL61" s="58" t="str">
        <f t="shared" si="549"/>
        <v/>
      </c>
      <c r="EM61" s="58" t="str">
        <f t="shared" si="550"/>
        <v/>
      </c>
      <c r="EN61" s="58" t="str">
        <f t="shared" si="551"/>
        <v/>
      </c>
      <c r="EO61" s="58" t="str">
        <f t="shared" si="552"/>
        <v/>
      </c>
      <c r="EP61" s="58" t="str">
        <f t="shared" si="553"/>
        <v/>
      </c>
      <c r="EQ61" s="58" t="str">
        <f t="shared" si="554"/>
        <v/>
      </c>
      <c r="ER61" s="58" t="str">
        <f t="shared" si="555"/>
        <v/>
      </c>
      <c r="ES61" s="58" t="str">
        <f t="shared" si="556"/>
        <v/>
      </c>
      <c r="ET61" s="58" t="str">
        <f t="shared" si="557"/>
        <v/>
      </c>
      <c r="EU61" s="58" t="str">
        <f t="shared" si="558"/>
        <v/>
      </c>
      <c r="EV61" s="58" t="str">
        <f t="shared" si="559"/>
        <v/>
      </c>
      <c r="EW61" s="58" t="str">
        <f t="shared" si="560"/>
        <v/>
      </c>
      <c r="EX61" s="58" t="str">
        <f t="shared" si="561"/>
        <v/>
      </c>
      <c r="EY61" s="58" t="str">
        <f t="shared" si="562"/>
        <v/>
      </c>
      <c r="EZ61" s="58" t="str">
        <f t="shared" si="563"/>
        <v/>
      </c>
      <c r="FA61" s="58" t="str">
        <f t="shared" si="564"/>
        <v/>
      </c>
      <c r="FB61" s="58" t="str">
        <f t="shared" si="565"/>
        <v/>
      </c>
      <c r="FC61" s="58" t="str">
        <f t="shared" si="566"/>
        <v/>
      </c>
      <c r="FD61" s="58" t="str">
        <f t="shared" si="567"/>
        <v/>
      </c>
      <c r="FE61" s="58" t="str">
        <f t="shared" si="568"/>
        <v/>
      </c>
      <c r="FF61" s="58" t="str">
        <f t="shared" si="569"/>
        <v/>
      </c>
      <c r="FG61" s="58" t="str">
        <f t="shared" si="570"/>
        <v/>
      </c>
      <c r="FH61" s="58" t="str">
        <f t="shared" si="571"/>
        <v/>
      </c>
      <c r="FI61" s="58" t="str">
        <f t="shared" si="572"/>
        <v/>
      </c>
      <c r="FJ61" s="58" t="str">
        <f t="shared" si="573"/>
        <v/>
      </c>
      <c r="FK61" s="58" t="str">
        <f t="shared" si="574"/>
        <v/>
      </c>
      <c r="FL61" s="58" t="str">
        <f t="shared" si="575"/>
        <v/>
      </c>
      <c r="FM61" s="58" t="str">
        <f t="shared" si="576"/>
        <v/>
      </c>
      <c r="FN61" s="58" t="str">
        <f t="shared" si="577"/>
        <v/>
      </c>
      <c r="FO61" s="58" t="str">
        <f t="shared" si="578"/>
        <v/>
      </c>
      <c r="FP61" s="58" t="str">
        <f t="shared" si="579"/>
        <v/>
      </c>
      <c r="FQ61" s="58" t="str">
        <f t="shared" si="580"/>
        <v/>
      </c>
      <c r="FR61" s="58" t="str">
        <f t="shared" si="581"/>
        <v/>
      </c>
      <c r="FS61" s="58" t="str">
        <f t="shared" si="582"/>
        <v/>
      </c>
      <c r="FT61" s="58" t="str">
        <f t="shared" si="583"/>
        <v/>
      </c>
      <c r="FU61" s="58" t="str">
        <f t="shared" si="584"/>
        <v/>
      </c>
      <c r="FV61" s="58" t="str">
        <f t="shared" si="585"/>
        <v/>
      </c>
      <c r="FW61" s="58" t="str">
        <f t="shared" si="586"/>
        <v/>
      </c>
      <c r="FX61" s="58" t="str">
        <f t="shared" si="587"/>
        <v/>
      </c>
      <c r="FY61" s="58" t="str">
        <f t="shared" si="588"/>
        <v/>
      </c>
      <c r="FZ61" s="58" t="str">
        <f t="shared" si="589"/>
        <v/>
      </c>
      <c r="GA61" s="58" t="str">
        <f t="shared" si="590"/>
        <v/>
      </c>
      <c r="GB61" s="58" t="str">
        <f t="shared" si="591"/>
        <v/>
      </c>
      <c r="GC61" s="58" t="str">
        <f t="shared" si="592"/>
        <v/>
      </c>
      <c r="GD61" s="58" t="str">
        <f t="shared" si="593"/>
        <v/>
      </c>
      <c r="GE61" s="58" t="str">
        <f t="shared" si="594"/>
        <v/>
      </c>
      <c r="GF61" s="58" t="str">
        <f t="shared" si="595"/>
        <v/>
      </c>
      <c r="GG61" s="58" t="str">
        <f t="shared" si="596"/>
        <v/>
      </c>
      <c r="GH61" s="58" t="str">
        <f t="shared" si="597"/>
        <v/>
      </c>
      <c r="GI61" s="58" t="str">
        <f t="shared" si="598"/>
        <v/>
      </c>
      <c r="GJ61" s="58" t="str">
        <f t="shared" si="599"/>
        <v/>
      </c>
      <c r="GK61" s="58" t="str">
        <f t="shared" si="600"/>
        <v/>
      </c>
      <c r="GL61" s="58" t="str">
        <f t="shared" si="601"/>
        <v/>
      </c>
      <c r="GM61" s="58" t="str">
        <f t="shared" si="602"/>
        <v/>
      </c>
      <c r="GN61" s="58" t="str">
        <f t="shared" si="603"/>
        <v/>
      </c>
      <c r="GO61" s="58" t="str">
        <f t="shared" si="604"/>
        <v/>
      </c>
      <c r="GP61" s="58" t="str">
        <f t="shared" si="605"/>
        <v/>
      </c>
      <c r="GQ61" s="58" t="str">
        <f t="shared" si="606"/>
        <v/>
      </c>
      <c r="GR61" s="58" t="str">
        <f t="shared" si="607"/>
        <v/>
      </c>
      <c r="GS61" s="58" t="str">
        <f t="shared" si="608"/>
        <v/>
      </c>
      <c r="GT61" s="58" t="str">
        <f t="shared" si="609"/>
        <v/>
      </c>
      <c r="GU61" s="58" t="str">
        <f t="shared" si="610"/>
        <v/>
      </c>
      <c r="GV61" s="58" t="str">
        <f t="shared" si="611"/>
        <v/>
      </c>
      <c r="GW61" s="58" t="str">
        <f t="shared" si="612"/>
        <v/>
      </c>
      <c r="GX61" s="58" t="str">
        <f t="shared" si="613"/>
        <v/>
      </c>
      <c r="GY61" s="58" t="str">
        <f t="shared" si="614"/>
        <v/>
      </c>
      <c r="GZ61" s="58" t="str">
        <f t="shared" si="615"/>
        <v/>
      </c>
      <c r="HA61" s="58" t="str">
        <f t="shared" si="616"/>
        <v/>
      </c>
      <c r="HB61" s="58" t="str">
        <f t="shared" si="617"/>
        <v/>
      </c>
      <c r="HC61" s="58" t="str">
        <f t="shared" si="618"/>
        <v/>
      </c>
      <c r="HD61" s="58" t="str">
        <f t="shared" si="619"/>
        <v/>
      </c>
      <c r="HE61" s="58" t="str">
        <f t="shared" si="620"/>
        <v/>
      </c>
      <c r="HF61" s="58" t="str">
        <f t="shared" si="621"/>
        <v/>
      </c>
      <c r="HG61" s="58" t="str">
        <f t="shared" si="622"/>
        <v/>
      </c>
      <c r="HH61" s="58" t="str">
        <f t="shared" si="623"/>
        <v/>
      </c>
      <c r="HI61" s="58" t="str">
        <f t="shared" si="624"/>
        <v/>
      </c>
      <c r="HJ61" s="58" t="str">
        <f t="shared" si="625"/>
        <v/>
      </c>
      <c r="HK61" s="58" t="str">
        <f t="shared" si="626"/>
        <v/>
      </c>
      <c r="HL61" s="58" t="str">
        <f t="shared" si="627"/>
        <v/>
      </c>
      <c r="HM61" s="58" t="str">
        <f t="shared" si="628"/>
        <v/>
      </c>
      <c r="HN61" s="58" t="str">
        <f t="shared" si="629"/>
        <v/>
      </c>
      <c r="HO61" s="58" t="str">
        <f t="shared" si="630"/>
        <v/>
      </c>
      <c r="HP61" s="58" t="str">
        <f t="shared" si="631"/>
        <v/>
      </c>
      <c r="HQ61" s="58" t="str">
        <f t="shared" si="632"/>
        <v/>
      </c>
      <c r="HR61" s="58" t="str">
        <f t="shared" si="633"/>
        <v/>
      </c>
      <c r="HS61" s="58" t="str">
        <f t="shared" si="634"/>
        <v/>
      </c>
      <c r="HT61" s="58" t="str">
        <f t="shared" si="635"/>
        <v/>
      </c>
      <c r="HU61" s="58" t="str">
        <f t="shared" si="636"/>
        <v/>
      </c>
      <c r="HV61" s="58" t="str">
        <f t="shared" si="637"/>
        <v/>
      </c>
      <c r="HW61" s="58" t="str">
        <f t="shared" si="638"/>
        <v/>
      </c>
      <c r="HX61" s="58" t="str">
        <f t="shared" si="639"/>
        <v/>
      </c>
      <c r="HY61" s="58" t="str">
        <f t="shared" si="640"/>
        <v/>
      </c>
      <c r="HZ61" s="58" t="str">
        <f t="shared" si="641"/>
        <v/>
      </c>
      <c r="IA61" s="58" t="str">
        <f t="shared" si="642"/>
        <v/>
      </c>
      <c r="IB61" s="58" t="str">
        <f t="shared" si="643"/>
        <v/>
      </c>
      <c r="IC61" s="58" t="str">
        <f t="shared" si="644"/>
        <v/>
      </c>
      <c r="ID61" s="58" t="str">
        <f t="shared" si="645"/>
        <v/>
      </c>
      <c r="IE61" s="58" t="str">
        <f t="shared" si="646"/>
        <v/>
      </c>
      <c r="IF61" s="58" t="str">
        <f t="shared" si="647"/>
        <v/>
      </c>
      <c r="IG61" s="58" t="str">
        <f t="shared" si="648"/>
        <v/>
      </c>
      <c r="IH61" s="58" t="str">
        <f t="shared" si="649"/>
        <v/>
      </c>
      <c r="II61" s="58" t="str">
        <f t="shared" si="650"/>
        <v/>
      </c>
      <c r="IJ61" s="58" t="str">
        <f t="shared" si="651"/>
        <v/>
      </c>
      <c r="IK61" s="58" t="str">
        <f t="shared" si="652"/>
        <v/>
      </c>
      <c r="IL61" s="58" t="str">
        <f t="shared" si="653"/>
        <v/>
      </c>
      <c r="IM61" s="58" t="str">
        <f t="shared" si="654"/>
        <v/>
      </c>
      <c r="IN61" s="58" t="str">
        <f t="shared" si="655"/>
        <v/>
      </c>
      <c r="IO61" s="58" t="str">
        <f t="shared" si="656"/>
        <v/>
      </c>
      <c r="IP61" s="58" t="str">
        <f t="shared" si="657"/>
        <v/>
      </c>
      <c r="IQ61" s="58" t="str">
        <f t="shared" si="658"/>
        <v/>
      </c>
      <c r="IR61" s="58" t="str">
        <f t="shared" si="659"/>
        <v/>
      </c>
      <c r="IS61" s="58" t="str">
        <f t="shared" si="660"/>
        <v/>
      </c>
      <c r="IT61" s="58" t="str">
        <f t="shared" si="661"/>
        <v/>
      </c>
      <c r="IU61" s="58" t="str">
        <f t="shared" si="662"/>
        <v/>
      </c>
      <c r="IV61" s="58" t="str">
        <f t="shared" si="663"/>
        <v/>
      </c>
      <c r="IW61" s="58" t="str">
        <f t="shared" si="664"/>
        <v/>
      </c>
      <c r="IX61" s="58" t="str">
        <f t="shared" si="665"/>
        <v/>
      </c>
      <c r="IY61" s="58" t="str">
        <f t="shared" si="666"/>
        <v/>
      </c>
      <c r="IZ61" s="58" t="str">
        <f t="shared" si="667"/>
        <v/>
      </c>
      <c r="JA61" s="58" t="str">
        <f t="shared" si="668"/>
        <v/>
      </c>
      <c r="JB61" s="58" t="str">
        <f t="shared" si="669"/>
        <v/>
      </c>
      <c r="JC61" s="58" t="str">
        <f t="shared" si="670"/>
        <v/>
      </c>
      <c r="JD61" s="58" t="str">
        <f t="shared" si="671"/>
        <v/>
      </c>
      <c r="JE61" s="58" t="str">
        <f t="shared" si="672"/>
        <v/>
      </c>
      <c r="JF61" s="58" t="str">
        <f t="shared" si="673"/>
        <v/>
      </c>
      <c r="JG61" s="58" t="str">
        <f t="shared" si="674"/>
        <v/>
      </c>
      <c r="JH61" s="58" t="str">
        <f t="shared" si="675"/>
        <v/>
      </c>
      <c r="JI61" s="58" t="str">
        <f t="shared" si="676"/>
        <v/>
      </c>
      <c r="JJ61" s="58" t="str">
        <f t="shared" si="677"/>
        <v/>
      </c>
      <c r="JK61" s="58" t="str">
        <f t="shared" si="678"/>
        <v/>
      </c>
      <c r="JL61" s="58" t="str">
        <f t="shared" si="679"/>
        <v/>
      </c>
      <c r="JM61" s="58" t="str">
        <f t="shared" si="680"/>
        <v/>
      </c>
      <c r="JN61" s="58" t="str">
        <f t="shared" si="681"/>
        <v/>
      </c>
      <c r="JO61" s="58" t="str">
        <f t="shared" si="682"/>
        <v/>
      </c>
      <c r="JP61" s="58" t="str">
        <f t="shared" si="683"/>
        <v/>
      </c>
      <c r="JQ61" s="58" t="str">
        <f t="shared" si="684"/>
        <v/>
      </c>
      <c r="JR61" s="58" t="str">
        <f t="shared" si="685"/>
        <v/>
      </c>
      <c r="JS61" s="58" t="str">
        <f t="shared" si="686"/>
        <v/>
      </c>
      <c r="JT61" s="58" t="str">
        <f t="shared" si="687"/>
        <v/>
      </c>
      <c r="JU61" s="58" t="str">
        <f t="shared" si="688"/>
        <v/>
      </c>
      <c r="JV61" s="58" t="str">
        <f t="shared" si="689"/>
        <v/>
      </c>
      <c r="JW61" s="58" t="str">
        <f t="shared" si="690"/>
        <v/>
      </c>
      <c r="JX61" s="58" t="str">
        <f t="shared" si="691"/>
        <v/>
      </c>
      <c r="JY61" s="58" t="str">
        <f t="shared" si="692"/>
        <v/>
      </c>
      <c r="JZ61" s="58" t="str">
        <f t="shared" si="693"/>
        <v/>
      </c>
      <c r="KA61" s="58" t="str">
        <f t="shared" si="694"/>
        <v/>
      </c>
      <c r="KB61" s="58" t="str">
        <f t="shared" si="695"/>
        <v/>
      </c>
      <c r="KC61" s="58" t="str">
        <f t="shared" si="696"/>
        <v/>
      </c>
      <c r="KD61" s="58" t="str">
        <f t="shared" si="697"/>
        <v/>
      </c>
      <c r="KE61" s="58" t="str">
        <f t="shared" si="698"/>
        <v/>
      </c>
      <c r="KF61" s="58" t="str">
        <f t="shared" si="699"/>
        <v/>
      </c>
      <c r="KG61" s="58" t="str">
        <f t="shared" si="700"/>
        <v/>
      </c>
      <c r="KH61" s="58" t="str">
        <f t="shared" si="701"/>
        <v/>
      </c>
      <c r="KI61" s="58" t="str">
        <f t="shared" si="702"/>
        <v/>
      </c>
      <c r="KJ61" s="58" t="str">
        <f t="shared" si="703"/>
        <v/>
      </c>
      <c r="KK61" s="58" t="str">
        <f t="shared" si="704"/>
        <v/>
      </c>
      <c r="KL61" s="58" t="str">
        <f t="shared" si="705"/>
        <v/>
      </c>
      <c r="KM61" s="58" t="str">
        <f t="shared" si="706"/>
        <v/>
      </c>
      <c r="KN61" s="58" t="str">
        <f t="shared" si="707"/>
        <v/>
      </c>
      <c r="KO61" s="58" t="str">
        <f t="shared" si="708"/>
        <v/>
      </c>
      <c r="KP61" s="58" t="str">
        <f t="shared" si="709"/>
        <v/>
      </c>
      <c r="KQ61" s="58" t="str">
        <f t="shared" si="710"/>
        <v/>
      </c>
      <c r="KR61" s="58" t="str">
        <f t="shared" si="711"/>
        <v/>
      </c>
      <c r="KS61" s="58" t="str">
        <f t="shared" si="712"/>
        <v/>
      </c>
      <c r="KT61" s="58" t="str">
        <f t="shared" si="713"/>
        <v/>
      </c>
      <c r="KU61" s="58" t="str">
        <f t="shared" si="714"/>
        <v/>
      </c>
      <c r="KV61" s="58" t="str">
        <f t="shared" si="715"/>
        <v/>
      </c>
      <c r="KW61" s="58" t="str">
        <f t="shared" si="716"/>
        <v/>
      </c>
      <c r="KX61" s="58" t="str">
        <f t="shared" si="717"/>
        <v/>
      </c>
    </row>
    <row r="62" spans="4:310" x14ac:dyDescent="0.55000000000000004">
      <c r="G62" s="48">
        <v>660.23580912316152</v>
      </c>
      <c r="H62" s="49" t="s">
        <v>4</v>
      </c>
      <c r="I62" s="56" t="s">
        <v>47</v>
      </c>
      <c r="J62" s="8"/>
      <c r="K62" s="57" t="str">
        <f t="shared" si="418"/>
        <v/>
      </c>
      <c r="L62" s="57" t="str">
        <f t="shared" si="419"/>
        <v>E</v>
      </c>
      <c r="M62" s="57" t="str">
        <f t="shared" si="420"/>
        <v/>
      </c>
      <c r="N62" s="57" t="str">
        <f t="shared" si="421"/>
        <v/>
      </c>
      <c r="O62" s="57" t="str">
        <f t="shared" si="422"/>
        <v/>
      </c>
      <c r="P62" s="57" t="str">
        <f t="shared" si="423"/>
        <v>E</v>
      </c>
      <c r="Q62" s="57" t="str">
        <f t="shared" si="424"/>
        <v/>
      </c>
      <c r="R62" s="57" t="str">
        <f t="shared" si="425"/>
        <v/>
      </c>
      <c r="S62" s="57" t="str">
        <f t="shared" si="426"/>
        <v/>
      </c>
      <c r="T62" s="57" t="str">
        <f t="shared" si="427"/>
        <v/>
      </c>
      <c r="U62" s="57" t="str">
        <f t="shared" si="428"/>
        <v/>
      </c>
      <c r="V62" s="57" t="str">
        <f t="shared" si="429"/>
        <v/>
      </c>
      <c r="W62" s="57" t="str">
        <f t="shared" si="430"/>
        <v>E</v>
      </c>
      <c r="X62" s="57" t="str">
        <f t="shared" si="431"/>
        <v/>
      </c>
      <c r="Y62" s="57" t="str">
        <f t="shared" si="432"/>
        <v/>
      </c>
      <c r="Z62" s="57" t="str">
        <f t="shared" si="433"/>
        <v>E</v>
      </c>
      <c r="AA62" s="57" t="str">
        <f t="shared" si="434"/>
        <v/>
      </c>
      <c r="AB62" s="57" t="str">
        <f t="shared" si="435"/>
        <v/>
      </c>
      <c r="AC62" s="57" t="str">
        <f t="shared" si="436"/>
        <v/>
      </c>
      <c r="AD62" s="57" t="str">
        <f t="shared" si="437"/>
        <v/>
      </c>
      <c r="AE62" s="39" t="str">
        <f t="shared" si="438"/>
        <v/>
      </c>
      <c r="AF62" s="39" t="str">
        <f t="shared" si="439"/>
        <v/>
      </c>
      <c r="AG62" s="39" t="str">
        <f t="shared" si="440"/>
        <v/>
      </c>
      <c r="AH62" s="39" t="str">
        <f t="shared" si="441"/>
        <v/>
      </c>
      <c r="AI62" s="39" t="str">
        <f t="shared" si="442"/>
        <v/>
      </c>
      <c r="AJ62" s="39" t="str">
        <f t="shared" si="443"/>
        <v/>
      </c>
      <c r="AK62" s="39" t="str">
        <f t="shared" si="444"/>
        <v/>
      </c>
      <c r="AL62" s="39" t="str">
        <f t="shared" si="445"/>
        <v/>
      </c>
      <c r="AM62" s="39" t="str">
        <f t="shared" si="446"/>
        <v/>
      </c>
      <c r="AN62" s="39" t="str">
        <f t="shared" si="447"/>
        <v/>
      </c>
      <c r="AO62" s="39" t="str">
        <f t="shared" si="448"/>
        <v/>
      </c>
      <c r="AP62" s="39" t="str">
        <f t="shared" si="449"/>
        <v/>
      </c>
      <c r="AQ62" s="39" t="str">
        <f t="shared" si="450"/>
        <v/>
      </c>
      <c r="AR62" s="39" t="str">
        <f t="shared" si="451"/>
        <v/>
      </c>
      <c r="AS62" s="39" t="str">
        <f t="shared" si="452"/>
        <v/>
      </c>
      <c r="AT62" s="39" t="str">
        <f t="shared" si="453"/>
        <v>E</v>
      </c>
      <c r="AU62" s="39" t="str">
        <f t="shared" si="454"/>
        <v/>
      </c>
      <c r="AV62" s="39" t="str">
        <f t="shared" si="455"/>
        <v/>
      </c>
      <c r="AW62" s="39" t="str">
        <f t="shared" si="456"/>
        <v/>
      </c>
      <c r="AX62" s="39" t="str">
        <f t="shared" si="457"/>
        <v/>
      </c>
      <c r="AY62" s="39" t="str">
        <f t="shared" si="458"/>
        <v/>
      </c>
      <c r="AZ62" s="39" t="str">
        <f t="shared" si="459"/>
        <v>E</v>
      </c>
      <c r="BA62" s="39" t="str">
        <f t="shared" si="460"/>
        <v/>
      </c>
      <c r="BB62" s="39" t="str">
        <f t="shared" si="461"/>
        <v/>
      </c>
      <c r="BC62" s="39" t="str">
        <f t="shared" si="462"/>
        <v/>
      </c>
      <c r="BD62" s="39" t="str">
        <f t="shared" si="463"/>
        <v/>
      </c>
      <c r="BE62" s="39" t="str">
        <f t="shared" si="464"/>
        <v/>
      </c>
      <c r="BF62" s="39" t="str">
        <f t="shared" si="465"/>
        <v/>
      </c>
      <c r="BG62" s="39" t="str">
        <f t="shared" si="466"/>
        <v/>
      </c>
      <c r="BH62" s="39" t="str">
        <f t="shared" si="467"/>
        <v/>
      </c>
      <c r="BI62" s="39" t="str">
        <f t="shared" si="468"/>
        <v/>
      </c>
      <c r="BJ62" s="39" t="str">
        <f t="shared" si="469"/>
        <v/>
      </c>
      <c r="BK62" s="39" t="str">
        <f t="shared" si="470"/>
        <v>E</v>
      </c>
      <c r="BL62" s="39" t="str">
        <f t="shared" si="471"/>
        <v/>
      </c>
      <c r="BM62" s="39" t="str">
        <f t="shared" si="472"/>
        <v/>
      </c>
      <c r="BN62" s="39" t="str">
        <f t="shared" si="473"/>
        <v>E</v>
      </c>
      <c r="BO62" s="39" t="str">
        <f t="shared" si="474"/>
        <v/>
      </c>
      <c r="BP62" s="39" t="str">
        <f t="shared" si="475"/>
        <v/>
      </c>
      <c r="BQ62" s="39" t="str">
        <f t="shared" si="476"/>
        <v/>
      </c>
      <c r="BR62" s="39" t="str">
        <f t="shared" si="477"/>
        <v/>
      </c>
      <c r="BS62" s="39" t="str">
        <f t="shared" si="478"/>
        <v/>
      </c>
      <c r="BT62" s="39" t="str">
        <f t="shared" si="479"/>
        <v/>
      </c>
      <c r="BU62" s="39" t="str">
        <f t="shared" si="480"/>
        <v/>
      </c>
      <c r="BV62" s="39" t="str">
        <f t="shared" si="481"/>
        <v>E</v>
      </c>
      <c r="BW62" s="39" t="str">
        <f t="shared" si="482"/>
        <v/>
      </c>
      <c r="BX62" s="39" t="str">
        <f t="shared" si="483"/>
        <v/>
      </c>
      <c r="BY62" s="39" t="str">
        <f t="shared" si="484"/>
        <v/>
      </c>
      <c r="BZ62" s="39" t="str">
        <f t="shared" si="485"/>
        <v/>
      </c>
      <c r="CA62" s="39" t="str">
        <f t="shared" si="486"/>
        <v/>
      </c>
      <c r="CB62" s="39" t="str">
        <f t="shared" si="487"/>
        <v/>
      </c>
      <c r="CC62" s="39" t="str">
        <f t="shared" si="488"/>
        <v/>
      </c>
      <c r="CD62" s="39" t="str">
        <f t="shared" si="489"/>
        <v/>
      </c>
      <c r="CE62" s="39" t="str">
        <f t="shared" si="490"/>
        <v/>
      </c>
      <c r="CF62" s="39" t="str">
        <f t="shared" si="491"/>
        <v/>
      </c>
      <c r="CG62" s="39" t="str">
        <f t="shared" si="492"/>
        <v/>
      </c>
      <c r="CH62" s="39" t="str">
        <f t="shared" si="493"/>
        <v/>
      </c>
      <c r="CI62" s="39" t="str">
        <f t="shared" si="494"/>
        <v/>
      </c>
      <c r="CJ62" s="39" t="str">
        <f t="shared" si="495"/>
        <v>E</v>
      </c>
      <c r="CK62" s="39" t="str">
        <f t="shared" si="496"/>
        <v/>
      </c>
      <c r="CL62" s="39" t="str">
        <f t="shared" si="497"/>
        <v/>
      </c>
      <c r="CM62" s="39" t="str">
        <f t="shared" si="498"/>
        <v/>
      </c>
      <c r="CN62" s="39" t="str">
        <f t="shared" si="499"/>
        <v/>
      </c>
      <c r="CO62" s="39" t="str">
        <f t="shared" si="500"/>
        <v/>
      </c>
      <c r="CP62" s="39" t="str">
        <f t="shared" si="501"/>
        <v/>
      </c>
      <c r="CQ62" s="39" t="str">
        <f t="shared" si="502"/>
        <v/>
      </c>
      <c r="CR62" s="39" t="str">
        <f t="shared" si="503"/>
        <v>E</v>
      </c>
      <c r="CS62" s="39" t="str">
        <f t="shared" si="504"/>
        <v/>
      </c>
      <c r="CT62" s="39" t="str">
        <f t="shared" si="505"/>
        <v/>
      </c>
      <c r="CU62" s="39" t="str">
        <f t="shared" si="506"/>
        <v/>
      </c>
      <c r="CV62" s="39" t="str">
        <f t="shared" si="507"/>
        <v/>
      </c>
      <c r="CW62" s="39" t="str">
        <f t="shared" si="508"/>
        <v/>
      </c>
      <c r="CX62" s="39" t="str">
        <f t="shared" si="509"/>
        <v/>
      </c>
      <c r="CY62" s="39" t="str">
        <f t="shared" si="510"/>
        <v/>
      </c>
      <c r="CZ62" s="39" t="str">
        <f t="shared" si="511"/>
        <v/>
      </c>
      <c r="DA62" s="39" t="str">
        <f t="shared" si="512"/>
        <v/>
      </c>
      <c r="DB62" s="39" t="str">
        <f t="shared" si="513"/>
        <v/>
      </c>
      <c r="DC62" s="39" t="str">
        <f t="shared" si="514"/>
        <v/>
      </c>
      <c r="DD62" s="39" t="str">
        <f t="shared" si="515"/>
        <v/>
      </c>
      <c r="DE62" s="39" t="str">
        <f t="shared" si="516"/>
        <v/>
      </c>
      <c r="DF62" s="39" t="str">
        <f t="shared" si="517"/>
        <v/>
      </c>
      <c r="DG62" s="58" t="str">
        <f t="shared" si="518"/>
        <v/>
      </c>
      <c r="DH62" s="58" t="str">
        <f t="shared" si="519"/>
        <v/>
      </c>
      <c r="DI62" s="58" t="str">
        <f t="shared" si="520"/>
        <v/>
      </c>
      <c r="DJ62" s="58" t="str">
        <f t="shared" si="521"/>
        <v/>
      </c>
      <c r="DK62" s="58" t="str">
        <f t="shared" si="522"/>
        <v/>
      </c>
      <c r="DL62" s="58" t="str">
        <f t="shared" si="523"/>
        <v/>
      </c>
      <c r="DM62" s="58" t="str">
        <f t="shared" si="524"/>
        <v/>
      </c>
      <c r="DN62" s="58" t="str">
        <f t="shared" si="525"/>
        <v/>
      </c>
      <c r="DO62" s="58" t="str">
        <f t="shared" si="526"/>
        <v/>
      </c>
      <c r="DP62" s="58" t="str">
        <f t="shared" si="527"/>
        <v/>
      </c>
      <c r="DQ62" s="58" t="str">
        <f t="shared" si="528"/>
        <v/>
      </c>
      <c r="DR62" s="58" t="str">
        <f t="shared" si="529"/>
        <v/>
      </c>
      <c r="DS62" s="58" t="str">
        <f t="shared" si="530"/>
        <v/>
      </c>
      <c r="DT62" s="58" t="str">
        <f t="shared" si="531"/>
        <v/>
      </c>
      <c r="DU62" s="58" t="str">
        <f t="shared" si="532"/>
        <v/>
      </c>
      <c r="DV62" s="58" t="str">
        <f t="shared" si="533"/>
        <v/>
      </c>
      <c r="DW62" s="58" t="str">
        <f t="shared" si="534"/>
        <v/>
      </c>
      <c r="DX62" s="58" t="str">
        <f t="shared" si="535"/>
        <v/>
      </c>
      <c r="DY62" s="58" t="str">
        <f t="shared" si="536"/>
        <v/>
      </c>
      <c r="DZ62" s="58" t="str">
        <f t="shared" si="537"/>
        <v/>
      </c>
      <c r="EA62" s="58" t="str">
        <f t="shared" si="538"/>
        <v/>
      </c>
      <c r="EB62" s="58" t="str">
        <f t="shared" si="539"/>
        <v/>
      </c>
      <c r="EC62" s="58" t="str">
        <f t="shared" si="540"/>
        <v/>
      </c>
      <c r="ED62" s="58" t="str">
        <f t="shared" si="541"/>
        <v/>
      </c>
      <c r="EE62" s="58" t="str">
        <f t="shared" si="542"/>
        <v/>
      </c>
      <c r="EF62" s="58" t="str">
        <f t="shared" si="543"/>
        <v/>
      </c>
      <c r="EG62" s="58" t="str">
        <f t="shared" si="544"/>
        <v/>
      </c>
      <c r="EH62" s="58" t="str">
        <f t="shared" si="545"/>
        <v/>
      </c>
      <c r="EI62" s="58" t="str">
        <f t="shared" si="546"/>
        <v/>
      </c>
      <c r="EJ62" s="58" t="str">
        <f t="shared" si="547"/>
        <v/>
      </c>
      <c r="EK62" s="58" t="str">
        <f t="shared" si="548"/>
        <v/>
      </c>
      <c r="EL62" s="58" t="str">
        <f t="shared" si="549"/>
        <v/>
      </c>
      <c r="EM62" s="58" t="str">
        <f t="shared" si="550"/>
        <v/>
      </c>
      <c r="EN62" s="58" t="str">
        <f t="shared" si="551"/>
        <v/>
      </c>
      <c r="EO62" s="58" t="str">
        <f t="shared" si="552"/>
        <v/>
      </c>
      <c r="EP62" s="58" t="str">
        <f t="shared" si="553"/>
        <v/>
      </c>
      <c r="EQ62" s="58" t="str">
        <f t="shared" si="554"/>
        <v/>
      </c>
      <c r="ER62" s="58" t="str">
        <f t="shared" si="555"/>
        <v/>
      </c>
      <c r="ES62" s="58" t="str">
        <f t="shared" si="556"/>
        <v/>
      </c>
      <c r="ET62" s="58" t="str">
        <f t="shared" si="557"/>
        <v/>
      </c>
      <c r="EU62" s="58" t="str">
        <f t="shared" si="558"/>
        <v/>
      </c>
      <c r="EV62" s="58" t="str">
        <f t="shared" si="559"/>
        <v/>
      </c>
      <c r="EW62" s="58" t="str">
        <f t="shared" si="560"/>
        <v/>
      </c>
      <c r="EX62" s="58" t="str">
        <f t="shared" si="561"/>
        <v/>
      </c>
      <c r="EY62" s="58" t="str">
        <f t="shared" si="562"/>
        <v/>
      </c>
      <c r="EZ62" s="58" t="str">
        <f t="shared" si="563"/>
        <v/>
      </c>
      <c r="FA62" s="58" t="str">
        <f t="shared" si="564"/>
        <v/>
      </c>
      <c r="FB62" s="58" t="str">
        <f t="shared" si="565"/>
        <v/>
      </c>
      <c r="FC62" s="58" t="str">
        <f t="shared" si="566"/>
        <v/>
      </c>
      <c r="FD62" s="58" t="str">
        <f t="shared" si="567"/>
        <v/>
      </c>
      <c r="FE62" s="58" t="str">
        <f t="shared" si="568"/>
        <v/>
      </c>
      <c r="FF62" s="58" t="str">
        <f t="shared" si="569"/>
        <v/>
      </c>
      <c r="FG62" s="58" t="str">
        <f t="shared" si="570"/>
        <v/>
      </c>
      <c r="FH62" s="58" t="str">
        <f t="shared" si="571"/>
        <v/>
      </c>
      <c r="FI62" s="58" t="str">
        <f t="shared" si="572"/>
        <v/>
      </c>
      <c r="FJ62" s="58" t="str">
        <f t="shared" si="573"/>
        <v/>
      </c>
      <c r="FK62" s="58" t="str">
        <f t="shared" si="574"/>
        <v/>
      </c>
      <c r="FL62" s="58" t="str">
        <f t="shared" si="575"/>
        <v/>
      </c>
      <c r="FM62" s="58" t="str">
        <f t="shared" si="576"/>
        <v/>
      </c>
      <c r="FN62" s="58" t="str">
        <f t="shared" si="577"/>
        <v/>
      </c>
      <c r="FO62" s="58" t="str">
        <f t="shared" si="578"/>
        <v/>
      </c>
      <c r="FP62" s="58" t="str">
        <f t="shared" si="579"/>
        <v/>
      </c>
      <c r="FQ62" s="58" t="str">
        <f t="shared" si="580"/>
        <v/>
      </c>
      <c r="FR62" s="58" t="str">
        <f t="shared" si="581"/>
        <v/>
      </c>
      <c r="FS62" s="58" t="str">
        <f t="shared" si="582"/>
        <v/>
      </c>
      <c r="FT62" s="58" t="str">
        <f t="shared" si="583"/>
        <v/>
      </c>
      <c r="FU62" s="58" t="str">
        <f t="shared" si="584"/>
        <v/>
      </c>
      <c r="FV62" s="58" t="str">
        <f t="shared" si="585"/>
        <v/>
      </c>
      <c r="FW62" s="58" t="str">
        <f t="shared" si="586"/>
        <v/>
      </c>
      <c r="FX62" s="58" t="str">
        <f t="shared" si="587"/>
        <v/>
      </c>
      <c r="FY62" s="58" t="str">
        <f t="shared" si="588"/>
        <v/>
      </c>
      <c r="FZ62" s="58" t="str">
        <f t="shared" si="589"/>
        <v/>
      </c>
      <c r="GA62" s="58" t="str">
        <f t="shared" si="590"/>
        <v/>
      </c>
      <c r="GB62" s="58" t="str">
        <f t="shared" si="591"/>
        <v/>
      </c>
      <c r="GC62" s="58" t="str">
        <f t="shared" si="592"/>
        <v/>
      </c>
      <c r="GD62" s="58" t="str">
        <f t="shared" si="593"/>
        <v/>
      </c>
      <c r="GE62" s="58" t="str">
        <f t="shared" si="594"/>
        <v/>
      </c>
      <c r="GF62" s="58" t="str">
        <f t="shared" si="595"/>
        <v/>
      </c>
      <c r="GG62" s="58" t="str">
        <f t="shared" si="596"/>
        <v/>
      </c>
      <c r="GH62" s="58" t="str">
        <f t="shared" si="597"/>
        <v/>
      </c>
      <c r="GI62" s="58" t="str">
        <f t="shared" si="598"/>
        <v/>
      </c>
      <c r="GJ62" s="58" t="str">
        <f t="shared" si="599"/>
        <v/>
      </c>
      <c r="GK62" s="58" t="str">
        <f t="shared" si="600"/>
        <v/>
      </c>
      <c r="GL62" s="58" t="str">
        <f t="shared" si="601"/>
        <v/>
      </c>
      <c r="GM62" s="58" t="str">
        <f t="shared" si="602"/>
        <v/>
      </c>
      <c r="GN62" s="58" t="str">
        <f t="shared" si="603"/>
        <v/>
      </c>
      <c r="GO62" s="58" t="str">
        <f t="shared" si="604"/>
        <v/>
      </c>
      <c r="GP62" s="58" t="str">
        <f t="shared" si="605"/>
        <v/>
      </c>
      <c r="GQ62" s="58" t="str">
        <f t="shared" si="606"/>
        <v/>
      </c>
      <c r="GR62" s="58" t="str">
        <f t="shared" si="607"/>
        <v/>
      </c>
      <c r="GS62" s="58" t="str">
        <f t="shared" si="608"/>
        <v/>
      </c>
      <c r="GT62" s="58" t="str">
        <f t="shared" si="609"/>
        <v/>
      </c>
      <c r="GU62" s="58" t="str">
        <f t="shared" si="610"/>
        <v/>
      </c>
      <c r="GV62" s="58" t="str">
        <f t="shared" si="611"/>
        <v/>
      </c>
      <c r="GW62" s="58" t="str">
        <f t="shared" si="612"/>
        <v/>
      </c>
      <c r="GX62" s="58" t="str">
        <f t="shared" si="613"/>
        <v/>
      </c>
      <c r="GY62" s="58" t="str">
        <f t="shared" si="614"/>
        <v/>
      </c>
      <c r="GZ62" s="58" t="str">
        <f t="shared" si="615"/>
        <v/>
      </c>
      <c r="HA62" s="58" t="str">
        <f t="shared" si="616"/>
        <v/>
      </c>
      <c r="HB62" s="58" t="str">
        <f t="shared" si="617"/>
        <v/>
      </c>
      <c r="HC62" s="58" t="str">
        <f t="shared" si="618"/>
        <v/>
      </c>
      <c r="HD62" s="58" t="str">
        <f t="shared" si="619"/>
        <v/>
      </c>
      <c r="HE62" s="58" t="str">
        <f t="shared" si="620"/>
        <v/>
      </c>
      <c r="HF62" s="58" t="str">
        <f t="shared" si="621"/>
        <v/>
      </c>
      <c r="HG62" s="58" t="str">
        <f t="shared" si="622"/>
        <v/>
      </c>
      <c r="HH62" s="58" t="str">
        <f t="shared" si="623"/>
        <v/>
      </c>
      <c r="HI62" s="58" t="str">
        <f t="shared" si="624"/>
        <v/>
      </c>
      <c r="HJ62" s="58" t="str">
        <f t="shared" si="625"/>
        <v/>
      </c>
      <c r="HK62" s="58" t="str">
        <f t="shared" si="626"/>
        <v/>
      </c>
      <c r="HL62" s="58" t="str">
        <f t="shared" si="627"/>
        <v/>
      </c>
      <c r="HM62" s="58" t="str">
        <f t="shared" si="628"/>
        <v/>
      </c>
      <c r="HN62" s="58" t="str">
        <f t="shared" si="629"/>
        <v/>
      </c>
      <c r="HO62" s="58" t="str">
        <f t="shared" si="630"/>
        <v/>
      </c>
      <c r="HP62" s="58" t="str">
        <f t="shared" si="631"/>
        <v/>
      </c>
      <c r="HQ62" s="58" t="str">
        <f t="shared" si="632"/>
        <v/>
      </c>
      <c r="HR62" s="58" t="str">
        <f t="shared" si="633"/>
        <v/>
      </c>
      <c r="HS62" s="58" t="str">
        <f t="shared" si="634"/>
        <v/>
      </c>
      <c r="HT62" s="58" t="str">
        <f t="shared" si="635"/>
        <v/>
      </c>
      <c r="HU62" s="58" t="str">
        <f t="shared" si="636"/>
        <v/>
      </c>
      <c r="HV62" s="58" t="str">
        <f t="shared" si="637"/>
        <v/>
      </c>
      <c r="HW62" s="58" t="str">
        <f t="shared" si="638"/>
        <v/>
      </c>
      <c r="HX62" s="58" t="str">
        <f t="shared" si="639"/>
        <v/>
      </c>
      <c r="HY62" s="58" t="str">
        <f t="shared" si="640"/>
        <v/>
      </c>
      <c r="HZ62" s="58" t="str">
        <f t="shared" si="641"/>
        <v/>
      </c>
      <c r="IA62" s="58" t="str">
        <f t="shared" si="642"/>
        <v/>
      </c>
      <c r="IB62" s="58" t="str">
        <f t="shared" si="643"/>
        <v/>
      </c>
      <c r="IC62" s="58" t="str">
        <f t="shared" si="644"/>
        <v/>
      </c>
      <c r="ID62" s="58" t="str">
        <f t="shared" si="645"/>
        <v/>
      </c>
      <c r="IE62" s="58" t="str">
        <f t="shared" si="646"/>
        <v/>
      </c>
      <c r="IF62" s="58" t="str">
        <f t="shared" si="647"/>
        <v/>
      </c>
      <c r="IG62" s="58" t="str">
        <f t="shared" si="648"/>
        <v/>
      </c>
      <c r="IH62" s="58" t="str">
        <f t="shared" si="649"/>
        <v/>
      </c>
      <c r="II62" s="58" t="str">
        <f t="shared" si="650"/>
        <v/>
      </c>
      <c r="IJ62" s="58" t="str">
        <f t="shared" si="651"/>
        <v/>
      </c>
      <c r="IK62" s="58" t="str">
        <f t="shared" si="652"/>
        <v/>
      </c>
      <c r="IL62" s="58" t="str">
        <f t="shared" si="653"/>
        <v/>
      </c>
      <c r="IM62" s="58" t="str">
        <f t="shared" si="654"/>
        <v/>
      </c>
      <c r="IN62" s="58" t="str">
        <f t="shared" si="655"/>
        <v/>
      </c>
      <c r="IO62" s="58" t="str">
        <f t="shared" si="656"/>
        <v/>
      </c>
      <c r="IP62" s="58" t="str">
        <f t="shared" si="657"/>
        <v/>
      </c>
      <c r="IQ62" s="58" t="str">
        <f t="shared" si="658"/>
        <v/>
      </c>
      <c r="IR62" s="58" t="str">
        <f t="shared" si="659"/>
        <v/>
      </c>
      <c r="IS62" s="58" t="str">
        <f t="shared" si="660"/>
        <v/>
      </c>
      <c r="IT62" s="58" t="str">
        <f t="shared" si="661"/>
        <v/>
      </c>
      <c r="IU62" s="58" t="str">
        <f t="shared" si="662"/>
        <v/>
      </c>
      <c r="IV62" s="58" t="str">
        <f t="shared" si="663"/>
        <v/>
      </c>
      <c r="IW62" s="58" t="str">
        <f t="shared" si="664"/>
        <v/>
      </c>
      <c r="IX62" s="58" t="str">
        <f t="shared" si="665"/>
        <v/>
      </c>
      <c r="IY62" s="58" t="str">
        <f t="shared" si="666"/>
        <v/>
      </c>
      <c r="IZ62" s="58" t="str">
        <f t="shared" si="667"/>
        <v/>
      </c>
      <c r="JA62" s="58" t="str">
        <f t="shared" si="668"/>
        <v/>
      </c>
      <c r="JB62" s="58" t="str">
        <f t="shared" si="669"/>
        <v/>
      </c>
      <c r="JC62" s="58" t="str">
        <f t="shared" si="670"/>
        <v/>
      </c>
      <c r="JD62" s="58" t="str">
        <f t="shared" si="671"/>
        <v/>
      </c>
      <c r="JE62" s="58" t="str">
        <f t="shared" si="672"/>
        <v/>
      </c>
      <c r="JF62" s="58" t="str">
        <f t="shared" si="673"/>
        <v/>
      </c>
      <c r="JG62" s="58" t="str">
        <f t="shared" si="674"/>
        <v/>
      </c>
      <c r="JH62" s="58" t="str">
        <f t="shared" si="675"/>
        <v/>
      </c>
      <c r="JI62" s="58" t="str">
        <f t="shared" si="676"/>
        <v/>
      </c>
      <c r="JJ62" s="58" t="str">
        <f t="shared" si="677"/>
        <v/>
      </c>
      <c r="JK62" s="58" t="str">
        <f t="shared" si="678"/>
        <v/>
      </c>
      <c r="JL62" s="58" t="str">
        <f t="shared" si="679"/>
        <v/>
      </c>
      <c r="JM62" s="58" t="str">
        <f t="shared" si="680"/>
        <v/>
      </c>
      <c r="JN62" s="58" t="str">
        <f t="shared" si="681"/>
        <v/>
      </c>
      <c r="JO62" s="58" t="str">
        <f t="shared" si="682"/>
        <v/>
      </c>
      <c r="JP62" s="58" t="str">
        <f t="shared" si="683"/>
        <v/>
      </c>
      <c r="JQ62" s="58" t="str">
        <f t="shared" si="684"/>
        <v/>
      </c>
      <c r="JR62" s="58" t="str">
        <f t="shared" si="685"/>
        <v/>
      </c>
      <c r="JS62" s="58" t="str">
        <f t="shared" si="686"/>
        <v/>
      </c>
      <c r="JT62" s="58" t="str">
        <f t="shared" si="687"/>
        <v/>
      </c>
      <c r="JU62" s="58" t="str">
        <f t="shared" si="688"/>
        <v/>
      </c>
      <c r="JV62" s="58" t="str">
        <f t="shared" si="689"/>
        <v/>
      </c>
      <c r="JW62" s="58" t="str">
        <f t="shared" si="690"/>
        <v/>
      </c>
      <c r="JX62" s="58" t="str">
        <f t="shared" si="691"/>
        <v/>
      </c>
      <c r="JY62" s="58" t="str">
        <f t="shared" si="692"/>
        <v/>
      </c>
      <c r="JZ62" s="58" t="str">
        <f t="shared" si="693"/>
        <v/>
      </c>
      <c r="KA62" s="58" t="str">
        <f t="shared" si="694"/>
        <v/>
      </c>
      <c r="KB62" s="58" t="str">
        <f t="shared" si="695"/>
        <v/>
      </c>
      <c r="KC62" s="58" t="str">
        <f t="shared" si="696"/>
        <v/>
      </c>
      <c r="KD62" s="58" t="str">
        <f t="shared" si="697"/>
        <v/>
      </c>
      <c r="KE62" s="58" t="str">
        <f t="shared" si="698"/>
        <v/>
      </c>
      <c r="KF62" s="58" t="str">
        <f t="shared" si="699"/>
        <v/>
      </c>
      <c r="KG62" s="58" t="str">
        <f t="shared" si="700"/>
        <v/>
      </c>
      <c r="KH62" s="58" t="str">
        <f t="shared" si="701"/>
        <v/>
      </c>
      <c r="KI62" s="58" t="str">
        <f t="shared" si="702"/>
        <v/>
      </c>
      <c r="KJ62" s="58" t="str">
        <f t="shared" si="703"/>
        <v/>
      </c>
      <c r="KK62" s="58" t="str">
        <f t="shared" si="704"/>
        <v/>
      </c>
      <c r="KL62" s="58" t="str">
        <f t="shared" si="705"/>
        <v/>
      </c>
      <c r="KM62" s="58" t="str">
        <f t="shared" si="706"/>
        <v/>
      </c>
      <c r="KN62" s="58" t="str">
        <f t="shared" si="707"/>
        <v/>
      </c>
      <c r="KO62" s="58" t="str">
        <f t="shared" si="708"/>
        <v/>
      </c>
      <c r="KP62" s="58" t="str">
        <f t="shared" si="709"/>
        <v/>
      </c>
      <c r="KQ62" s="58" t="str">
        <f t="shared" si="710"/>
        <v/>
      </c>
      <c r="KR62" s="58" t="str">
        <f t="shared" si="711"/>
        <v/>
      </c>
      <c r="KS62" s="58" t="str">
        <f t="shared" si="712"/>
        <v/>
      </c>
      <c r="KT62" s="58" t="str">
        <f t="shared" si="713"/>
        <v/>
      </c>
      <c r="KU62" s="58" t="str">
        <f t="shared" si="714"/>
        <v/>
      </c>
      <c r="KV62" s="58" t="str">
        <f t="shared" si="715"/>
        <v/>
      </c>
      <c r="KW62" s="58" t="str">
        <f t="shared" si="716"/>
        <v/>
      </c>
      <c r="KX62" s="58" t="str">
        <f t="shared" si="717"/>
        <v/>
      </c>
    </row>
    <row r="63" spans="4:310" x14ac:dyDescent="0.55000000000000004">
      <c r="G63" s="48">
        <v>789.16148274556349</v>
      </c>
      <c r="H63" s="49" t="s">
        <v>28</v>
      </c>
      <c r="I63" s="56" t="s">
        <v>48</v>
      </c>
      <c r="J63" s="8"/>
      <c r="K63" s="57" t="str">
        <f t="shared" si="418"/>
        <v/>
      </c>
      <c r="L63" s="57" t="str">
        <f t="shared" si="419"/>
        <v/>
      </c>
      <c r="M63" s="57" t="str">
        <f t="shared" si="420"/>
        <v/>
      </c>
      <c r="N63" s="57" t="str">
        <f t="shared" si="421"/>
        <v/>
      </c>
      <c r="O63" s="57" t="str">
        <f t="shared" si="422"/>
        <v/>
      </c>
      <c r="P63" s="57" t="str">
        <f t="shared" si="423"/>
        <v/>
      </c>
      <c r="Q63" s="57" t="str">
        <f t="shared" si="424"/>
        <v/>
      </c>
      <c r="R63" s="57" t="str">
        <f t="shared" si="425"/>
        <v/>
      </c>
      <c r="S63" s="57" t="str">
        <f t="shared" si="426"/>
        <v/>
      </c>
      <c r="T63" s="57" t="str">
        <f t="shared" si="427"/>
        <v/>
      </c>
      <c r="U63" s="57" t="str">
        <f t="shared" si="428"/>
        <v/>
      </c>
      <c r="V63" s="57" t="str">
        <f t="shared" si="429"/>
        <v/>
      </c>
      <c r="W63" s="57" t="str">
        <f t="shared" si="430"/>
        <v/>
      </c>
      <c r="X63" s="57" t="str">
        <f t="shared" si="431"/>
        <v/>
      </c>
      <c r="Y63" s="57" t="str">
        <f t="shared" si="432"/>
        <v/>
      </c>
      <c r="Z63" s="57" t="str">
        <f t="shared" si="433"/>
        <v/>
      </c>
      <c r="AA63" s="57" t="str">
        <f t="shared" si="434"/>
        <v/>
      </c>
      <c r="AB63" s="57" t="str">
        <f t="shared" si="435"/>
        <v/>
      </c>
      <c r="AC63" s="57" t="str">
        <f t="shared" si="436"/>
        <v/>
      </c>
      <c r="AD63" s="57" t="str">
        <f t="shared" si="437"/>
        <v/>
      </c>
      <c r="AE63" s="39" t="str">
        <f t="shared" si="438"/>
        <v>S</v>
      </c>
      <c r="AF63" s="39" t="str">
        <f t="shared" si="439"/>
        <v/>
      </c>
      <c r="AG63" s="39" t="str">
        <f t="shared" si="440"/>
        <v/>
      </c>
      <c r="AH63" s="39" t="str">
        <f t="shared" si="441"/>
        <v/>
      </c>
      <c r="AI63" s="39" t="str">
        <f t="shared" si="442"/>
        <v/>
      </c>
      <c r="AJ63" s="39" t="str">
        <f t="shared" si="443"/>
        <v/>
      </c>
      <c r="AK63" s="39" t="str">
        <f t="shared" si="444"/>
        <v/>
      </c>
      <c r="AL63" s="39" t="str">
        <f t="shared" si="445"/>
        <v/>
      </c>
      <c r="AM63" s="39" t="str">
        <f t="shared" si="446"/>
        <v/>
      </c>
      <c r="AN63" s="39" t="str">
        <f t="shared" si="447"/>
        <v/>
      </c>
      <c r="AO63" s="39" t="str">
        <f t="shared" si="448"/>
        <v/>
      </c>
      <c r="AP63" s="39" t="str">
        <f t="shared" si="449"/>
        <v/>
      </c>
      <c r="AQ63" s="39" t="str">
        <f t="shared" si="450"/>
        <v/>
      </c>
      <c r="AR63" s="39" t="str">
        <f t="shared" si="451"/>
        <v/>
      </c>
      <c r="AS63" s="39" t="str">
        <f t="shared" si="452"/>
        <v/>
      </c>
      <c r="AT63" s="39" t="str">
        <f t="shared" si="453"/>
        <v/>
      </c>
      <c r="AU63" s="39" t="str">
        <f t="shared" si="454"/>
        <v/>
      </c>
      <c r="AV63" s="39" t="str">
        <f t="shared" si="455"/>
        <v/>
      </c>
      <c r="AW63" s="39" t="str">
        <f t="shared" si="456"/>
        <v/>
      </c>
      <c r="AX63" s="39" t="str">
        <f t="shared" si="457"/>
        <v/>
      </c>
      <c r="AY63" s="39" t="str">
        <f t="shared" si="458"/>
        <v>S</v>
      </c>
      <c r="AZ63" s="39" t="str">
        <f t="shared" si="459"/>
        <v/>
      </c>
      <c r="BA63" s="39" t="str">
        <f t="shared" si="460"/>
        <v/>
      </c>
      <c r="BB63" s="39" t="str">
        <f t="shared" si="461"/>
        <v/>
      </c>
      <c r="BC63" s="39" t="str">
        <f t="shared" si="462"/>
        <v/>
      </c>
      <c r="BD63" s="39" t="str">
        <f t="shared" si="463"/>
        <v/>
      </c>
      <c r="BE63" s="39" t="str">
        <f t="shared" si="464"/>
        <v/>
      </c>
      <c r="BF63" s="39" t="str">
        <f t="shared" si="465"/>
        <v/>
      </c>
      <c r="BG63" s="39" t="str">
        <f t="shared" si="466"/>
        <v/>
      </c>
      <c r="BH63" s="39" t="str">
        <f t="shared" si="467"/>
        <v/>
      </c>
      <c r="BI63" s="39" t="str">
        <f t="shared" si="468"/>
        <v/>
      </c>
      <c r="BJ63" s="39" t="str">
        <f t="shared" si="469"/>
        <v/>
      </c>
      <c r="BK63" s="39" t="str">
        <f t="shared" si="470"/>
        <v/>
      </c>
      <c r="BL63" s="39" t="str">
        <f t="shared" si="471"/>
        <v/>
      </c>
      <c r="BM63" s="39" t="str">
        <f t="shared" si="472"/>
        <v/>
      </c>
      <c r="BN63" s="39" t="str">
        <f t="shared" si="473"/>
        <v/>
      </c>
      <c r="BO63" s="39" t="str">
        <f t="shared" si="474"/>
        <v/>
      </c>
      <c r="BP63" s="39" t="str">
        <f t="shared" si="475"/>
        <v/>
      </c>
      <c r="BQ63" s="39" t="str">
        <f t="shared" si="476"/>
        <v/>
      </c>
      <c r="BR63" s="39" t="str">
        <f t="shared" si="477"/>
        <v/>
      </c>
      <c r="BS63" s="39" t="str">
        <f t="shared" si="478"/>
        <v/>
      </c>
      <c r="BT63" s="39" t="str">
        <f t="shared" si="479"/>
        <v/>
      </c>
      <c r="BU63" s="39" t="str">
        <f t="shared" si="480"/>
        <v/>
      </c>
      <c r="BV63" s="39" t="str">
        <f t="shared" si="481"/>
        <v/>
      </c>
      <c r="BW63" s="39" t="str">
        <f t="shared" si="482"/>
        <v/>
      </c>
      <c r="BX63" s="39" t="str">
        <f t="shared" si="483"/>
        <v/>
      </c>
      <c r="BY63" s="39" t="str">
        <f t="shared" si="484"/>
        <v/>
      </c>
      <c r="BZ63" s="39" t="str">
        <f t="shared" si="485"/>
        <v/>
      </c>
      <c r="CA63" s="39" t="str">
        <f t="shared" si="486"/>
        <v/>
      </c>
      <c r="CB63" s="39" t="str">
        <f t="shared" si="487"/>
        <v/>
      </c>
      <c r="CC63" s="39" t="str">
        <f t="shared" si="488"/>
        <v/>
      </c>
      <c r="CD63" s="39" t="str">
        <f t="shared" si="489"/>
        <v/>
      </c>
      <c r="CE63" s="39" t="str">
        <f t="shared" si="490"/>
        <v/>
      </c>
      <c r="CF63" s="39" t="str">
        <f t="shared" si="491"/>
        <v/>
      </c>
      <c r="CG63" s="39" t="str">
        <f t="shared" si="492"/>
        <v/>
      </c>
      <c r="CH63" s="39" t="str">
        <f t="shared" si="493"/>
        <v/>
      </c>
      <c r="CI63" s="39" t="str">
        <f t="shared" si="494"/>
        <v/>
      </c>
      <c r="CJ63" s="39" t="str">
        <f t="shared" si="495"/>
        <v/>
      </c>
      <c r="CK63" s="39" t="str">
        <f t="shared" si="496"/>
        <v/>
      </c>
      <c r="CL63" s="39" t="str">
        <f t="shared" si="497"/>
        <v/>
      </c>
      <c r="CM63" s="39" t="str">
        <f t="shared" si="498"/>
        <v/>
      </c>
      <c r="CN63" s="39" t="str">
        <f t="shared" si="499"/>
        <v/>
      </c>
      <c r="CO63" s="39" t="str">
        <f t="shared" si="500"/>
        <v/>
      </c>
      <c r="CP63" s="39" t="str">
        <f t="shared" si="501"/>
        <v>S</v>
      </c>
      <c r="CQ63" s="39" t="str">
        <f t="shared" si="502"/>
        <v/>
      </c>
      <c r="CR63" s="39" t="str">
        <f t="shared" si="503"/>
        <v/>
      </c>
      <c r="CS63" s="39" t="str">
        <f t="shared" si="504"/>
        <v/>
      </c>
      <c r="CT63" s="39" t="str">
        <f t="shared" si="505"/>
        <v/>
      </c>
      <c r="CU63" s="39" t="str">
        <f t="shared" si="506"/>
        <v/>
      </c>
      <c r="CV63" s="39" t="str">
        <f t="shared" si="507"/>
        <v/>
      </c>
      <c r="CW63" s="39" t="str">
        <f t="shared" si="508"/>
        <v/>
      </c>
      <c r="CX63" s="39" t="str">
        <f t="shared" si="509"/>
        <v/>
      </c>
      <c r="CY63" s="39" t="str">
        <f t="shared" si="510"/>
        <v/>
      </c>
      <c r="CZ63" s="39" t="str">
        <f t="shared" si="511"/>
        <v/>
      </c>
      <c r="DA63" s="39" t="str">
        <f t="shared" si="512"/>
        <v/>
      </c>
      <c r="DB63" s="39" t="str">
        <f t="shared" si="513"/>
        <v/>
      </c>
      <c r="DC63" s="39" t="str">
        <f t="shared" si="514"/>
        <v/>
      </c>
      <c r="DD63" s="39" t="str">
        <f t="shared" si="515"/>
        <v/>
      </c>
      <c r="DE63" s="39" t="str">
        <f t="shared" si="516"/>
        <v/>
      </c>
      <c r="DF63" s="39" t="str">
        <f t="shared" si="517"/>
        <v/>
      </c>
      <c r="DG63" s="58" t="str">
        <f t="shared" si="518"/>
        <v/>
      </c>
      <c r="DH63" s="58" t="str">
        <f t="shared" si="519"/>
        <v/>
      </c>
      <c r="DI63" s="58" t="str">
        <f t="shared" si="520"/>
        <v/>
      </c>
      <c r="DJ63" s="58" t="str">
        <f t="shared" si="521"/>
        <v/>
      </c>
      <c r="DK63" s="58" t="str">
        <f t="shared" si="522"/>
        <v/>
      </c>
      <c r="DL63" s="58" t="str">
        <f t="shared" si="523"/>
        <v/>
      </c>
      <c r="DM63" s="58" t="str">
        <f t="shared" si="524"/>
        <v/>
      </c>
      <c r="DN63" s="58" t="str">
        <f t="shared" si="525"/>
        <v/>
      </c>
      <c r="DO63" s="58" t="str">
        <f t="shared" si="526"/>
        <v/>
      </c>
      <c r="DP63" s="58" t="str">
        <f t="shared" si="527"/>
        <v/>
      </c>
      <c r="DQ63" s="58" t="str">
        <f t="shared" si="528"/>
        <v/>
      </c>
      <c r="DR63" s="58" t="str">
        <f t="shared" si="529"/>
        <v/>
      </c>
      <c r="DS63" s="58" t="str">
        <f t="shared" si="530"/>
        <v/>
      </c>
      <c r="DT63" s="58" t="str">
        <f t="shared" si="531"/>
        <v/>
      </c>
      <c r="DU63" s="58" t="str">
        <f t="shared" si="532"/>
        <v/>
      </c>
      <c r="DV63" s="58" t="str">
        <f t="shared" si="533"/>
        <v/>
      </c>
      <c r="DW63" s="58" t="str">
        <f t="shared" si="534"/>
        <v/>
      </c>
      <c r="DX63" s="58" t="str">
        <f t="shared" si="535"/>
        <v/>
      </c>
      <c r="DY63" s="58" t="str">
        <f t="shared" si="536"/>
        <v/>
      </c>
      <c r="DZ63" s="58" t="str">
        <f t="shared" si="537"/>
        <v/>
      </c>
      <c r="EA63" s="58" t="str">
        <f t="shared" si="538"/>
        <v/>
      </c>
      <c r="EB63" s="58" t="str">
        <f t="shared" si="539"/>
        <v/>
      </c>
      <c r="EC63" s="58" t="str">
        <f t="shared" si="540"/>
        <v/>
      </c>
      <c r="ED63" s="58" t="str">
        <f t="shared" si="541"/>
        <v/>
      </c>
      <c r="EE63" s="58" t="str">
        <f t="shared" si="542"/>
        <v/>
      </c>
      <c r="EF63" s="58" t="str">
        <f t="shared" si="543"/>
        <v/>
      </c>
      <c r="EG63" s="58" t="str">
        <f t="shared" si="544"/>
        <v/>
      </c>
      <c r="EH63" s="58" t="str">
        <f t="shared" si="545"/>
        <v/>
      </c>
      <c r="EI63" s="58" t="str">
        <f t="shared" si="546"/>
        <v/>
      </c>
      <c r="EJ63" s="58" t="str">
        <f t="shared" si="547"/>
        <v/>
      </c>
      <c r="EK63" s="58" t="str">
        <f t="shared" si="548"/>
        <v/>
      </c>
      <c r="EL63" s="58" t="str">
        <f t="shared" si="549"/>
        <v/>
      </c>
      <c r="EM63" s="58" t="str">
        <f t="shared" si="550"/>
        <v/>
      </c>
      <c r="EN63" s="58" t="str">
        <f t="shared" si="551"/>
        <v/>
      </c>
      <c r="EO63" s="58" t="str">
        <f t="shared" si="552"/>
        <v/>
      </c>
      <c r="EP63" s="58" t="str">
        <f t="shared" si="553"/>
        <v/>
      </c>
      <c r="EQ63" s="58" t="str">
        <f t="shared" si="554"/>
        <v/>
      </c>
      <c r="ER63" s="58" t="str">
        <f t="shared" si="555"/>
        <v/>
      </c>
      <c r="ES63" s="58" t="str">
        <f t="shared" si="556"/>
        <v/>
      </c>
      <c r="ET63" s="58" t="str">
        <f t="shared" si="557"/>
        <v/>
      </c>
      <c r="EU63" s="58" t="str">
        <f t="shared" si="558"/>
        <v/>
      </c>
      <c r="EV63" s="58" t="str">
        <f t="shared" si="559"/>
        <v/>
      </c>
      <c r="EW63" s="58" t="str">
        <f t="shared" si="560"/>
        <v/>
      </c>
      <c r="EX63" s="58" t="str">
        <f t="shared" si="561"/>
        <v/>
      </c>
      <c r="EY63" s="58" t="str">
        <f t="shared" si="562"/>
        <v/>
      </c>
      <c r="EZ63" s="58" t="str">
        <f t="shared" si="563"/>
        <v/>
      </c>
      <c r="FA63" s="58" t="str">
        <f t="shared" si="564"/>
        <v/>
      </c>
      <c r="FB63" s="58" t="str">
        <f t="shared" si="565"/>
        <v/>
      </c>
      <c r="FC63" s="58" t="str">
        <f t="shared" si="566"/>
        <v/>
      </c>
      <c r="FD63" s="58" t="str">
        <f t="shared" si="567"/>
        <v/>
      </c>
      <c r="FE63" s="58" t="str">
        <f t="shared" si="568"/>
        <v/>
      </c>
      <c r="FF63" s="58" t="str">
        <f t="shared" si="569"/>
        <v/>
      </c>
      <c r="FG63" s="58" t="str">
        <f t="shared" si="570"/>
        <v/>
      </c>
      <c r="FH63" s="58" t="str">
        <f t="shared" si="571"/>
        <v/>
      </c>
      <c r="FI63" s="58" t="str">
        <f t="shared" si="572"/>
        <v/>
      </c>
      <c r="FJ63" s="58" t="str">
        <f t="shared" si="573"/>
        <v/>
      </c>
      <c r="FK63" s="58" t="str">
        <f t="shared" si="574"/>
        <v/>
      </c>
      <c r="FL63" s="58" t="str">
        <f t="shared" si="575"/>
        <v/>
      </c>
      <c r="FM63" s="58" t="str">
        <f t="shared" si="576"/>
        <v/>
      </c>
      <c r="FN63" s="58" t="str">
        <f t="shared" si="577"/>
        <v/>
      </c>
      <c r="FO63" s="58" t="str">
        <f t="shared" si="578"/>
        <v/>
      </c>
      <c r="FP63" s="58" t="str">
        <f t="shared" si="579"/>
        <v/>
      </c>
      <c r="FQ63" s="58" t="str">
        <f t="shared" si="580"/>
        <v/>
      </c>
      <c r="FR63" s="58" t="str">
        <f t="shared" si="581"/>
        <v/>
      </c>
      <c r="FS63" s="58" t="str">
        <f t="shared" si="582"/>
        <v/>
      </c>
      <c r="FT63" s="58" t="str">
        <f t="shared" si="583"/>
        <v/>
      </c>
      <c r="FU63" s="58" t="str">
        <f t="shared" si="584"/>
        <v/>
      </c>
      <c r="FV63" s="58" t="str">
        <f t="shared" si="585"/>
        <v/>
      </c>
      <c r="FW63" s="58" t="str">
        <f t="shared" si="586"/>
        <v/>
      </c>
      <c r="FX63" s="58" t="str">
        <f t="shared" si="587"/>
        <v/>
      </c>
      <c r="FY63" s="58" t="str">
        <f t="shared" si="588"/>
        <v/>
      </c>
      <c r="FZ63" s="58" t="str">
        <f t="shared" si="589"/>
        <v/>
      </c>
      <c r="GA63" s="58" t="str">
        <f t="shared" si="590"/>
        <v/>
      </c>
      <c r="GB63" s="58" t="str">
        <f t="shared" si="591"/>
        <v/>
      </c>
      <c r="GC63" s="58" t="str">
        <f t="shared" si="592"/>
        <v/>
      </c>
      <c r="GD63" s="58" t="str">
        <f t="shared" si="593"/>
        <v/>
      </c>
      <c r="GE63" s="58" t="str">
        <f t="shared" si="594"/>
        <v/>
      </c>
      <c r="GF63" s="58" t="str">
        <f t="shared" si="595"/>
        <v/>
      </c>
      <c r="GG63" s="58" t="str">
        <f t="shared" si="596"/>
        <v/>
      </c>
      <c r="GH63" s="58" t="str">
        <f t="shared" si="597"/>
        <v/>
      </c>
      <c r="GI63" s="58" t="str">
        <f t="shared" si="598"/>
        <v/>
      </c>
      <c r="GJ63" s="58" t="str">
        <f t="shared" si="599"/>
        <v/>
      </c>
      <c r="GK63" s="58" t="str">
        <f t="shared" si="600"/>
        <v/>
      </c>
      <c r="GL63" s="58" t="str">
        <f t="shared" si="601"/>
        <v/>
      </c>
      <c r="GM63" s="58" t="str">
        <f t="shared" si="602"/>
        <v/>
      </c>
      <c r="GN63" s="58" t="str">
        <f t="shared" si="603"/>
        <v/>
      </c>
      <c r="GO63" s="58" t="str">
        <f t="shared" si="604"/>
        <v/>
      </c>
      <c r="GP63" s="58" t="str">
        <f t="shared" si="605"/>
        <v/>
      </c>
      <c r="GQ63" s="58" t="str">
        <f t="shared" si="606"/>
        <v/>
      </c>
      <c r="GR63" s="58" t="str">
        <f t="shared" si="607"/>
        <v/>
      </c>
      <c r="GS63" s="58" t="str">
        <f t="shared" si="608"/>
        <v/>
      </c>
      <c r="GT63" s="58" t="str">
        <f t="shared" si="609"/>
        <v/>
      </c>
      <c r="GU63" s="58" t="str">
        <f t="shared" si="610"/>
        <v/>
      </c>
      <c r="GV63" s="58" t="str">
        <f t="shared" si="611"/>
        <v/>
      </c>
      <c r="GW63" s="58" t="str">
        <f t="shared" si="612"/>
        <v/>
      </c>
      <c r="GX63" s="58" t="str">
        <f t="shared" si="613"/>
        <v/>
      </c>
      <c r="GY63" s="58" t="str">
        <f t="shared" si="614"/>
        <v/>
      </c>
      <c r="GZ63" s="58" t="str">
        <f t="shared" si="615"/>
        <v/>
      </c>
      <c r="HA63" s="58" t="str">
        <f t="shared" si="616"/>
        <v/>
      </c>
      <c r="HB63" s="58" t="str">
        <f t="shared" si="617"/>
        <v/>
      </c>
      <c r="HC63" s="58" t="str">
        <f t="shared" si="618"/>
        <v/>
      </c>
      <c r="HD63" s="58" t="str">
        <f t="shared" si="619"/>
        <v/>
      </c>
      <c r="HE63" s="58" t="str">
        <f t="shared" si="620"/>
        <v/>
      </c>
      <c r="HF63" s="58" t="str">
        <f t="shared" si="621"/>
        <v/>
      </c>
      <c r="HG63" s="58" t="str">
        <f t="shared" si="622"/>
        <v/>
      </c>
      <c r="HH63" s="58" t="str">
        <f t="shared" si="623"/>
        <v/>
      </c>
      <c r="HI63" s="58" t="str">
        <f t="shared" si="624"/>
        <v/>
      </c>
      <c r="HJ63" s="58" t="str">
        <f t="shared" si="625"/>
        <v/>
      </c>
      <c r="HK63" s="58" t="str">
        <f t="shared" si="626"/>
        <v/>
      </c>
      <c r="HL63" s="58" t="str">
        <f t="shared" si="627"/>
        <v/>
      </c>
      <c r="HM63" s="58" t="str">
        <f t="shared" si="628"/>
        <v/>
      </c>
      <c r="HN63" s="58" t="str">
        <f t="shared" si="629"/>
        <v/>
      </c>
      <c r="HO63" s="58" t="str">
        <f t="shared" si="630"/>
        <v/>
      </c>
      <c r="HP63" s="58" t="str">
        <f t="shared" si="631"/>
        <v/>
      </c>
      <c r="HQ63" s="58" t="str">
        <f t="shared" si="632"/>
        <v/>
      </c>
      <c r="HR63" s="58" t="str">
        <f t="shared" si="633"/>
        <v/>
      </c>
      <c r="HS63" s="58" t="str">
        <f t="shared" si="634"/>
        <v/>
      </c>
      <c r="HT63" s="58" t="str">
        <f t="shared" si="635"/>
        <v/>
      </c>
      <c r="HU63" s="58" t="str">
        <f t="shared" si="636"/>
        <v/>
      </c>
      <c r="HV63" s="58" t="str">
        <f t="shared" si="637"/>
        <v/>
      </c>
      <c r="HW63" s="58" t="str">
        <f t="shared" si="638"/>
        <v/>
      </c>
      <c r="HX63" s="58" t="str">
        <f t="shared" si="639"/>
        <v/>
      </c>
      <c r="HY63" s="58" t="str">
        <f t="shared" si="640"/>
        <v/>
      </c>
      <c r="HZ63" s="58" t="str">
        <f t="shared" si="641"/>
        <v/>
      </c>
      <c r="IA63" s="58" t="str">
        <f t="shared" si="642"/>
        <v/>
      </c>
      <c r="IB63" s="58" t="str">
        <f t="shared" si="643"/>
        <v/>
      </c>
      <c r="IC63" s="58" t="str">
        <f t="shared" si="644"/>
        <v/>
      </c>
      <c r="ID63" s="58" t="str">
        <f t="shared" si="645"/>
        <v/>
      </c>
      <c r="IE63" s="58" t="str">
        <f t="shared" si="646"/>
        <v/>
      </c>
      <c r="IF63" s="58" t="str">
        <f t="shared" si="647"/>
        <v/>
      </c>
      <c r="IG63" s="58" t="str">
        <f t="shared" si="648"/>
        <v/>
      </c>
      <c r="IH63" s="58" t="str">
        <f t="shared" si="649"/>
        <v/>
      </c>
      <c r="II63" s="58" t="str">
        <f t="shared" si="650"/>
        <v/>
      </c>
      <c r="IJ63" s="58" t="str">
        <f t="shared" si="651"/>
        <v/>
      </c>
      <c r="IK63" s="58" t="str">
        <f t="shared" si="652"/>
        <v/>
      </c>
      <c r="IL63" s="58" t="str">
        <f t="shared" si="653"/>
        <v/>
      </c>
      <c r="IM63" s="58" t="str">
        <f t="shared" si="654"/>
        <v/>
      </c>
      <c r="IN63" s="58" t="str">
        <f t="shared" si="655"/>
        <v/>
      </c>
      <c r="IO63" s="58" t="str">
        <f t="shared" si="656"/>
        <v/>
      </c>
      <c r="IP63" s="58" t="str">
        <f t="shared" si="657"/>
        <v/>
      </c>
      <c r="IQ63" s="58" t="str">
        <f t="shared" si="658"/>
        <v/>
      </c>
      <c r="IR63" s="58" t="str">
        <f t="shared" si="659"/>
        <v/>
      </c>
      <c r="IS63" s="58" t="str">
        <f t="shared" si="660"/>
        <v/>
      </c>
      <c r="IT63" s="58" t="str">
        <f t="shared" si="661"/>
        <v/>
      </c>
      <c r="IU63" s="58" t="str">
        <f t="shared" si="662"/>
        <v/>
      </c>
      <c r="IV63" s="58" t="str">
        <f t="shared" si="663"/>
        <v/>
      </c>
      <c r="IW63" s="58" t="str">
        <f t="shared" si="664"/>
        <v/>
      </c>
      <c r="IX63" s="58" t="str">
        <f t="shared" si="665"/>
        <v/>
      </c>
      <c r="IY63" s="58" t="str">
        <f t="shared" si="666"/>
        <v/>
      </c>
      <c r="IZ63" s="58" t="str">
        <f t="shared" si="667"/>
        <v/>
      </c>
      <c r="JA63" s="58" t="str">
        <f t="shared" si="668"/>
        <v/>
      </c>
      <c r="JB63" s="58" t="str">
        <f t="shared" si="669"/>
        <v/>
      </c>
      <c r="JC63" s="58" t="str">
        <f t="shared" si="670"/>
        <v/>
      </c>
      <c r="JD63" s="58" t="str">
        <f t="shared" si="671"/>
        <v/>
      </c>
      <c r="JE63" s="58" t="str">
        <f t="shared" si="672"/>
        <v/>
      </c>
      <c r="JF63" s="58" t="str">
        <f t="shared" si="673"/>
        <v/>
      </c>
      <c r="JG63" s="58" t="str">
        <f t="shared" si="674"/>
        <v/>
      </c>
      <c r="JH63" s="58" t="str">
        <f t="shared" si="675"/>
        <v/>
      </c>
      <c r="JI63" s="58" t="str">
        <f t="shared" si="676"/>
        <v/>
      </c>
      <c r="JJ63" s="58" t="str">
        <f t="shared" si="677"/>
        <v/>
      </c>
      <c r="JK63" s="58" t="str">
        <f t="shared" si="678"/>
        <v/>
      </c>
      <c r="JL63" s="58" t="str">
        <f t="shared" si="679"/>
        <v/>
      </c>
      <c r="JM63" s="58" t="str">
        <f t="shared" si="680"/>
        <v/>
      </c>
      <c r="JN63" s="58" t="str">
        <f t="shared" si="681"/>
        <v/>
      </c>
      <c r="JO63" s="58" t="str">
        <f t="shared" si="682"/>
        <v/>
      </c>
      <c r="JP63" s="58" t="str">
        <f t="shared" si="683"/>
        <v/>
      </c>
      <c r="JQ63" s="58" t="str">
        <f t="shared" si="684"/>
        <v/>
      </c>
      <c r="JR63" s="58" t="str">
        <f t="shared" si="685"/>
        <v/>
      </c>
      <c r="JS63" s="58" t="str">
        <f t="shared" si="686"/>
        <v/>
      </c>
      <c r="JT63" s="58" t="str">
        <f t="shared" si="687"/>
        <v/>
      </c>
      <c r="JU63" s="58" t="str">
        <f t="shared" si="688"/>
        <v/>
      </c>
      <c r="JV63" s="58" t="str">
        <f t="shared" si="689"/>
        <v/>
      </c>
      <c r="JW63" s="58" t="str">
        <f t="shared" si="690"/>
        <v/>
      </c>
      <c r="JX63" s="58" t="str">
        <f t="shared" si="691"/>
        <v/>
      </c>
      <c r="JY63" s="58" t="str">
        <f t="shared" si="692"/>
        <v/>
      </c>
      <c r="JZ63" s="58" t="str">
        <f t="shared" si="693"/>
        <v/>
      </c>
      <c r="KA63" s="58" t="str">
        <f t="shared" si="694"/>
        <v/>
      </c>
      <c r="KB63" s="58" t="str">
        <f t="shared" si="695"/>
        <v/>
      </c>
      <c r="KC63" s="58" t="str">
        <f t="shared" si="696"/>
        <v/>
      </c>
      <c r="KD63" s="58" t="str">
        <f t="shared" si="697"/>
        <v/>
      </c>
      <c r="KE63" s="58" t="str">
        <f t="shared" si="698"/>
        <v/>
      </c>
      <c r="KF63" s="58" t="str">
        <f t="shared" si="699"/>
        <v/>
      </c>
      <c r="KG63" s="58" t="str">
        <f t="shared" si="700"/>
        <v/>
      </c>
      <c r="KH63" s="58" t="str">
        <f t="shared" si="701"/>
        <v/>
      </c>
      <c r="KI63" s="58" t="str">
        <f t="shared" si="702"/>
        <v/>
      </c>
      <c r="KJ63" s="58" t="str">
        <f t="shared" si="703"/>
        <v/>
      </c>
      <c r="KK63" s="58" t="str">
        <f t="shared" si="704"/>
        <v/>
      </c>
      <c r="KL63" s="58" t="str">
        <f t="shared" si="705"/>
        <v/>
      </c>
      <c r="KM63" s="58" t="str">
        <f t="shared" si="706"/>
        <v/>
      </c>
      <c r="KN63" s="58" t="str">
        <f t="shared" si="707"/>
        <v/>
      </c>
      <c r="KO63" s="58" t="str">
        <f t="shared" si="708"/>
        <v/>
      </c>
      <c r="KP63" s="58" t="str">
        <f t="shared" si="709"/>
        <v/>
      </c>
      <c r="KQ63" s="58" t="str">
        <f t="shared" si="710"/>
        <v/>
      </c>
      <c r="KR63" s="58" t="str">
        <f t="shared" si="711"/>
        <v/>
      </c>
      <c r="KS63" s="58" t="str">
        <f t="shared" si="712"/>
        <v/>
      </c>
      <c r="KT63" s="58" t="str">
        <f t="shared" si="713"/>
        <v/>
      </c>
      <c r="KU63" s="58" t="str">
        <f t="shared" si="714"/>
        <v/>
      </c>
      <c r="KV63" s="58" t="str">
        <f t="shared" si="715"/>
        <v/>
      </c>
      <c r="KW63" s="58" t="str">
        <f t="shared" si="716"/>
        <v/>
      </c>
      <c r="KX63" s="58" t="str">
        <f t="shared" si="717"/>
        <v/>
      </c>
    </row>
    <row r="64" spans="4:310" x14ac:dyDescent="0.55000000000000004">
      <c r="G64" s="48">
        <v>57.081134790411994</v>
      </c>
      <c r="H64" s="49" t="s">
        <v>30</v>
      </c>
      <c r="I64" s="56" t="s">
        <v>49</v>
      </c>
      <c r="J64" s="8"/>
      <c r="K64" s="57" t="str">
        <f t="shared" si="418"/>
        <v/>
      </c>
      <c r="L64" s="57" t="str">
        <f t="shared" si="419"/>
        <v/>
      </c>
      <c r="M64" s="57" t="str">
        <f t="shared" si="420"/>
        <v/>
      </c>
      <c r="N64" s="57" t="str">
        <f t="shared" si="421"/>
        <v/>
      </c>
      <c r="O64" s="57" t="str">
        <f t="shared" si="422"/>
        <v/>
      </c>
      <c r="P64" s="57" t="str">
        <f t="shared" si="423"/>
        <v/>
      </c>
      <c r="Q64" s="57" t="str">
        <f t="shared" si="424"/>
        <v/>
      </c>
      <c r="R64" s="57" t="str">
        <f t="shared" si="425"/>
        <v/>
      </c>
      <c r="S64" s="57" t="str">
        <f t="shared" si="426"/>
        <v/>
      </c>
      <c r="T64" s="57" t="str">
        <f t="shared" si="427"/>
        <v/>
      </c>
      <c r="U64" s="57" t="str">
        <f t="shared" si="428"/>
        <v/>
      </c>
      <c r="V64" s="57" t="str">
        <f t="shared" si="429"/>
        <v/>
      </c>
      <c r="W64" s="57" t="str">
        <f t="shared" si="430"/>
        <v/>
      </c>
      <c r="X64" s="57" t="str">
        <f t="shared" si="431"/>
        <v/>
      </c>
      <c r="Y64" s="57" t="str">
        <f t="shared" si="432"/>
        <v/>
      </c>
      <c r="Z64" s="57" t="str">
        <f t="shared" si="433"/>
        <v/>
      </c>
      <c r="AA64" s="57" t="str">
        <f t="shared" si="434"/>
        <v>U</v>
      </c>
      <c r="AB64" s="57" t="str">
        <f t="shared" si="435"/>
        <v/>
      </c>
      <c r="AC64" s="57" t="str">
        <f t="shared" si="436"/>
        <v/>
      </c>
      <c r="AD64" s="57" t="str">
        <f t="shared" si="437"/>
        <v/>
      </c>
      <c r="AE64" s="39" t="str">
        <f t="shared" si="438"/>
        <v/>
      </c>
      <c r="AF64" s="39" t="str">
        <f t="shared" si="439"/>
        <v/>
      </c>
      <c r="AG64" s="39" t="str">
        <f t="shared" si="440"/>
        <v/>
      </c>
      <c r="AH64" s="39" t="str">
        <f t="shared" si="441"/>
        <v/>
      </c>
      <c r="AI64" s="39" t="str">
        <f t="shared" si="442"/>
        <v/>
      </c>
      <c r="AJ64" s="39" t="str">
        <f t="shared" si="443"/>
        <v/>
      </c>
      <c r="AK64" s="39" t="str">
        <f t="shared" si="444"/>
        <v>U</v>
      </c>
      <c r="AL64" s="39" t="str">
        <f t="shared" si="445"/>
        <v/>
      </c>
      <c r="AM64" s="39" t="str">
        <f t="shared" si="446"/>
        <v/>
      </c>
      <c r="AN64" s="39" t="str">
        <f t="shared" si="447"/>
        <v/>
      </c>
      <c r="AO64" s="39" t="str">
        <f t="shared" si="448"/>
        <v/>
      </c>
      <c r="AP64" s="39" t="str">
        <f t="shared" si="449"/>
        <v/>
      </c>
      <c r="AQ64" s="39" t="str">
        <f t="shared" si="450"/>
        <v/>
      </c>
      <c r="AR64" s="39" t="str">
        <f t="shared" si="451"/>
        <v/>
      </c>
      <c r="AS64" s="39" t="str">
        <f t="shared" si="452"/>
        <v/>
      </c>
      <c r="AT64" s="39" t="str">
        <f t="shared" si="453"/>
        <v/>
      </c>
      <c r="AU64" s="39" t="str">
        <f t="shared" si="454"/>
        <v/>
      </c>
      <c r="AV64" s="39" t="str">
        <f t="shared" si="455"/>
        <v/>
      </c>
      <c r="AW64" s="39" t="str">
        <f t="shared" si="456"/>
        <v/>
      </c>
      <c r="AX64" s="39" t="str">
        <f t="shared" si="457"/>
        <v>U</v>
      </c>
      <c r="AY64" s="39" t="str">
        <f t="shared" si="458"/>
        <v/>
      </c>
      <c r="AZ64" s="39" t="str">
        <f t="shared" si="459"/>
        <v/>
      </c>
      <c r="BA64" s="39" t="str">
        <f t="shared" si="460"/>
        <v/>
      </c>
      <c r="BB64" s="39" t="str">
        <f t="shared" si="461"/>
        <v/>
      </c>
      <c r="BC64" s="39" t="str">
        <f t="shared" si="462"/>
        <v/>
      </c>
      <c r="BD64" s="39" t="str">
        <f t="shared" si="463"/>
        <v/>
      </c>
      <c r="BE64" s="39" t="str">
        <f t="shared" si="464"/>
        <v/>
      </c>
      <c r="BF64" s="39" t="str">
        <f t="shared" si="465"/>
        <v/>
      </c>
      <c r="BG64" s="39" t="str">
        <f t="shared" si="466"/>
        <v/>
      </c>
      <c r="BH64" s="39" t="str">
        <f t="shared" si="467"/>
        <v>U</v>
      </c>
      <c r="BI64" s="39" t="str">
        <f t="shared" si="468"/>
        <v/>
      </c>
      <c r="BJ64" s="39" t="str">
        <f t="shared" si="469"/>
        <v/>
      </c>
      <c r="BK64" s="39" t="str">
        <f t="shared" si="470"/>
        <v/>
      </c>
      <c r="BL64" s="39" t="str">
        <f t="shared" si="471"/>
        <v/>
      </c>
      <c r="BM64" s="39" t="str">
        <f t="shared" si="472"/>
        <v/>
      </c>
      <c r="BN64" s="39" t="str">
        <f t="shared" si="473"/>
        <v/>
      </c>
      <c r="BO64" s="39" t="str">
        <f t="shared" si="474"/>
        <v/>
      </c>
      <c r="BP64" s="39" t="str">
        <f t="shared" si="475"/>
        <v/>
      </c>
      <c r="BQ64" s="39" t="str">
        <f t="shared" si="476"/>
        <v>U</v>
      </c>
      <c r="BR64" s="39" t="str">
        <f t="shared" si="477"/>
        <v/>
      </c>
      <c r="BS64" s="39" t="str">
        <f t="shared" si="478"/>
        <v/>
      </c>
      <c r="BT64" s="39" t="str">
        <f t="shared" si="479"/>
        <v/>
      </c>
      <c r="BU64" s="39" t="str">
        <f t="shared" si="480"/>
        <v/>
      </c>
      <c r="BV64" s="39" t="str">
        <f t="shared" si="481"/>
        <v/>
      </c>
      <c r="BW64" s="39" t="str">
        <f t="shared" si="482"/>
        <v/>
      </c>
      <c r="BX64" s="39" t="str">
        <f t="shared" si="483"/>
        <v/>
      </c>
      <c r="BY64" s="39" t="str">
        <f t="shared" si="484"/>
        <v/>
      </c>
      <c r="BZ64" s="39" t="str">
        <f t="shared" si="485"/>
        <v/>
      </c>
      <c r="CA64" s="39" t="str">
        <f t="shared" si="486"/>
        <v/>
      </c>
      <c r="CB64" s="39" t="str">
        <f t="shared" si="487"/>
        <v/>
      </c>
      <c r="CC64" s="39" t="str">
        <f t="shared" si="488"/>
        <v>U</v>
      </c>
      <c r="CD64" s="39" t="str">
        <f t="shared" si="489"/>
        <v/>
      </c>
      <c r="CE64" s="39" t="str">
        <f t="shared" si="490"/>
        <v/>
      </c>
      <c r="CF64" s="39" t="str">
        <f t="shared" si="491"/>
        <v/>
      </c>
      <c r="CG64" s="39" t="str">
        <f t="shared" si="492"/>
        <v/>
      </c>
      <c r="CH64" s="39" t="str">
        <f t="shared" si="493"/>
        <v/>
      </c>
      <c r="CI64" s="39" t="str">
        <f t="shared" si="494"/>
        <v>U</v>
      </c>
      <c r="CJ64" s="39" t="str">
        <f t="shared" si="495"/>
        <v/>
      </c>
      <c r="CK64" s="39" t="str">
        <f t="shared" si="496"/>
        <v/>
      </c>
      <c r="CL64" s="39" t="str">
        <f t="shared" si="497"/>
        <v/>
      </c>
      <c r="CM64" s="39" t="str">
        <f t="shared" si="498"/>
        <v>U</v>
      </c>
      <c r="CN64" s="39" t="str">
        <f t="shared" si="499"/>
        <v/>
      </c>
      <c r="CO64" s="39" t="str">
        <f t="shared" si="500"/>
        <v/>
      </c>
      <c r="CP64" s="39" t="str">
        <f t="shared" si="501"/>
        <v/>
      </c>
      <c r="CQ64" s="39" t="str">
        <f t="shared" si="502"/>
        <v/>
      </c>
      <c r="CR64" s="39" t="str">
        <f t="shared" si="503"/>
        <v/>
      </c>
      <c r="CS64" s="39" t="str">
        <f t="shared" si="504"/>
        <v/>
      </c>
      <c r="CT64" s="39" t="str">
        <f t="shared" si="505"/>
        <v/>
      </c>
      <c r="CU64" s="39" t="str">
        <f t="shared" si="506"/>
        <v/>
      </c>
      <c r="CV64" s="39" t="str">
        <f t="shared" si="507"/>
        <v/>
      </c>
      <c r="CW64" s="39" t="str">
        <f t="shared" si="508"/>
        <v/>
      </c>
      <c r="CX64" s="39" t="str">
        <f t="shared" si="509"/>
        <v/>
      </c>
      <c r="CY64" s="39" t="str">
        <f t="shared" si="510"/>
        <v/>
      </c>
      <c r="CZ64" s="39" t="str">
        <f t="shared" si="511"/>
        <v/>
      </c>
      <c r="DA64" s="39" t="str">
        <f t="shared" si="512"/>
        <v/>
      </c>
      <c r="DB64" s="39" t="str">
        <f t="shared" si="513"/>
        <v/>
      </c>
      <c r="DC64" s="39" t="str">
        <f t="shared" si="514"/>
        <v/>
      </c>
      <c r="DD64" s="39" t="str">
        <f t="shared" si="515"/>
        <v/>
      </c>
      <c r="DE64" s="39" t="str">
        <f t="shared" si="516"/>
        <v/>
      </c>
      <c r="DF64" s="39" t="str">
        <f t="shared" si="517"/>
        <v/>
      </c>
      <c r="DG64" s="58" t="str">
        <f t="shared" si="518"/>
        <v/>
      </c>
      <c r="DH64" s="58" t="str">
        <f t="shared" si="519"/>
        <v/>
      </c>
      <c r="DI64" s="58" t="str">
        <f t="shared" si="520"/>
        <v/>
      </c>
      <c r="DJ64" s="58" t="str">
        <f t="shared" si="521"/>
        <v/>
      </c>
      <c r="DK64" s="58" t="str">
        <f t="shared" si="522"/>
        <v/>
      </c>
      <c r="DL64" s="58" t="str">
        <f t="shared" si="523"/>
        <v/>
      </c>
      <c r="DM64" s="58" t="str">
        <f t="shared" si="524"/>
        <v/>
      </c>
      <c r="DN64" s="58" t="str">
        <f t="shared" si="525"/>
        <v/>
      </c>
      <c r="DO64" s="58" t="str">
        <f t="shared" si="526"/>
        <v/>
      </c>
      <c r="DP64" s="58" t="str">
        <f t="shared" si="527"/>
        <v/>
      </c>
      <c r="DQ64" s="58" t="str">
        <f t="shared" si="528"/>
        <v/>
      </c>
      <c r="DR64" s="58" t="str">
        <f t="shared" si="529"/>
        <v/>
      </c>
      <c r="DS64" s="58" t="str">
        <f t="shared" si="530"/>
        <v/>
      </c>
      <c r="DT64" s="58" t="str">
        <f t="shared" si="531"/>
        <v/>
      </c>
      <c r="DU64" s="58" t="str">
        <f t="shared" si="532"/>
        <v/>
      </c>
      <c r="DV64" s="58" t="str">
        <f t="shared" si="533"/>
        <v/>
      </c>
      <c r="DW64" s="58" t="str">
        <f t="shared" si="534"/>
        <v/>
      </c>
      <c r="DX64" s="58" t="str">
        <f t="shared" si="535"/>
        <v/>
      </c>
      <c r="DY64" s="58" t="str">
        <f t="shared" si="536"/>
        <v/>
      </c>
      <c r="DZ64" s="58" t="str">
        <f t="shared" si="537"/>
        <v/>
      </c>
      <c r="EA64" s="58" t="str">
        <f t="shared" si="538"/>
        <v/>
      </c>
      <c r="EB64" s="58" t="str">
        <f t="shared" si="539"/>
        <v/>
      </c>
      <c r="EC64" s="58" t="str">
        <f t="shared" si="540"/>
        <v/>
      </c>
      <c r="ED64" s="58" t="str">
        <f t="shared" si="541"/>
        <v/>
      </c>
      <c r="EE64" s="58" t="str">
        <f t="shared" si="542"/>
        <v/>
      </c>
      <c r="EF64" s="58" t="str">
        <f t="shared" si="543"/>
        <v/>
      </c>
      <c r="EG64" s="58" t="str">
        <f t="shared" si="544"/>
        <v/>
      </c>
      <c r="EH64" s="58" t="str">
        <f t="shared" si="545"/>
        <v/>
      </c>
      <c r="EI64" s="58" t="str">
        <f t="shared" si="546"/>
        <v/>
      </c>
      <c r="EJ64" s="58" t="str">
        <f t="shared" si="547"/>
        <v/>
      </c>
      <c r="EK64" s="58" t="str">
        <f t="shared" si="548"/>
        <v/>
      </c>
      <c r="EL64" s="58" t="str">
        <f t="shared" si="549"/>
        <v/>
      </c>
      <c r="EM64" s="58" t="str">
        <f t="shared" si="550"/>
        <v/>
      </c>
      <c r="EN64" s="58" t="str">
        <f t="shared" si="551"/>
        <v/>
      </c>
      <c r="EO64" s="58" t="str">
        <f t="shared" si="552"/>
        <v/>
      </c>
      <c r="EP64" s="58" t="str">
        <f t="shared" si="553"/>
        <v/>
      </c>
      <c r="EQ64" s="58" t="str">
        <f t="shared" si="554"/>
        <v/>
      </c>
      <c r="ER64" s="58" t="str">
        <f t="shared" si="555"/>
        <v/>
      </c>
      <c r="ES64" s="58" t="str">
        <f t="shared" si="556"/>
        <v/>
      </c>
      <c r="ET64" s="58" t="str">
        <f t="shared" si="557"/>
        <v/>
      </c>
      <c r="EU64" s="58" t="str">
        <f t="shared" si="558"/>
        <v/>
      </c>
      <c r="EV64" s="58" t="str">
        <f t="shared" si="559"/>
        <v/>
      </c>
      <c r="EW64" s="58" t="str">
        <f t="shared" si="560"/>
        <v/>
      </c>
      <c r="EX64" s="58" t="str">
        <f t="shared" si="561"/>
        <v/>
      </c>
      <c r="EY64" s="58" t="str">
        <f t="shared" si="562"/>
        <v/>
      </c>
      <c r="EZ64" s="58" t="str">
        <f t="shared" si="563"/>
        <v/>
      </c>
      <c r="FA64" s="58" t="str">
        <f t="shared" si="564"/>
        <v/>
      </c>
      <c r="FB64" s="58" t="str">
        <f t="shared" si="565"/>
        <v/>
      </c>
      <c r="FC64" s="58" t="str">
        <f t="shared" si="566"/>
        <v/>
      </c>
      <c r="FD64" s="58" t="str">
        <f t="shared" si="567"/>
        <v/>
      </c>
      <c r="FE64" s="58" t="str">
        <f t="shared" si="568"/>
        <v/>
      </c>
      <c r="FF64" s="58" t="str">
        <f t="shared" si="569"/>
        <v/>
      </c>
      <c r="FG64" s="58" t="str">
        <f t="shared" si="570"/>
        <v/>
      </c>
      <c r="FH64" s="58" t="str">
        <f t="shared" si="571"/>
        <v/>
      </c>
      <c r="FI64" s="58" t="str">
        <f t="shared" si="572"/>
        <v/>
      </c>
      <c r="FJ64" s="58" t="str">
        <f t="shared" si="573"/>
        <v/>
      </c>
      <c r="FK64" s="58" t="str">
        <f t="shared" si="574"/>
        <v/>
      </c>
      <c r="FL64" s="58" t="str">
        <f t="shared" si="575"/>
        <v/>
      </c>
      <c r="FM64" s="58" t="str">
        <f t="shared" si="576"/>
        <v/>
      </c>
      <c r="FN64" s="58" t="str">
        <f t="shared" si="577"/>
        <v/>
      </c>
      <c r="FO64" s="58" t="str">
        <f t="shared" si="578"/>
        <v/>
      </c>
      <c r="FP64" s="58" t="str">
        <f t="shared" si="579"/>
        <v/>
      </c>
      <c r="FQ64" s="58" t="str">
        <f t="shared" si="580"/>
        <v/>
      </c>
      <c r="FR64" s="58" t="str">
        <f t="shared" si="581"/>
        <v/>
      </c>
      <c r="FS64" s="58" t="str">
        <f t="shared" si="582"/>
        <v/>
      </c>
      <c r="FT64" s="58" t="str">
        <f t="shared" si="583"/>
        <v/>
      </c>
      <c r="FU64" s="58" t="str">
        <f t="shared" si="584"/>
        <v/>
      </c>
      <c r="FV64" s="58" t="str">
        <f t="shared" si="585"/>
        <v/>
      </c>
      <c r="FW64" s="58" t="str">
        <f t="shared" si="586"/>
        <v/>
      </c>
      <c r="FX64" s="58" t="str">
        <f t="shared" si="587"/>
        <v/>
      </c>
      <c r="FY64" s="58" t="str">
        <f t="shared" si="588"/>
        <v/>
      </c>
      <c r="FZ64" s="58" t="str">
        <f t="shared" si="589"/>
        <v/>
      </c>
      <c r="GA64" s="58" t="str">
        <f t="shared" si="590"/>
        <v/>
      </c>
      <c r="GB64" s="58" t="str">
        <f t="shared" si="591"/>
        <v/>
      </c>
      <c r="GC64" s="58" t="str">
        <f t="shared" si="592"/>
        <v/>
      </c>
      <c r="GD64" s="58" t="str">
        <f t="shared" si="593"/>
        <v/>
      </c>
      <c r="GE64" s="58" t="str">
        <f t="shared" si="594"/>
        <v/>
      </c>
      <c r="GF64" s="58" t="str">
        <f t="shared" si="595"/>
        <v/>
      </c>
      <c r="GG64" s="58" t="str">
        <f t="shared" si="596"/>
        <v/>
      </c>
      <c r="GH64" s="58" t="str">
        <f t="shared" si="597"/>
        <v/>
      </c>
      <c r="GI64" s="58" t="str">
        <f t="shared" si="598"/>
        <v/>
      </c>
      <c r="GJ64" s="58" t="str">
        <f t="shared" si="599"/>
        <v/>
      </c>
      <c r="GK64" s="58" t="str">
        <f t="shared" si="600"/>
        <v/>
      </c>
      <c r="GL64" s="58" t="str">
        <f t="shared" si="601"/>
        <v/>
      </c>
      <c r="GM64" s="58" t="str">
        <f t="shared" si="602"/>
        <v/>
      </c>
      <c r="GN64" s="58" t="str">
        <f t="shared" si="603"/>
        <v/>
      </c>
      <c r="GO64" s="58" t="str">
        <f t="shared" si="604"/>
        <v/>
      </c>
      <c r="GP64" s="58" t="str">
        <f t="shared" si="605"/>
        <v/>
      </c>
      <c r="GQ64" s="58" t="str">
        <f t="shared" si="606"/>
        <v/>
      </c>
      <c r="GR64" s="58" t="str">
        <f t="shared" si="607"/>
        <v/>
      </c>
      <c r="GS64" s="58" t="str">
        <f t="shared" si="608"/>
        <v/>
      </c>
      <c r="GT64" s="58" t="str">
        <f t="shared" si="609"/>
        <v/>
      </c>
      <c r="GU64" s="58" t="str">
        <f t="shared" si="610"/>
        <v/>
      </c>
      <c r="GV64" s="58" t="str">
        <f t="shared" si="611"/>
        <v/>
      </c>
      <c r="GW64" s="58" t="str">
        <f t="shared" si="612"/>
        <v/>
      </c>
      <c r="GX64" s="58" t="str">
        <f t="shared" si="613"/>
        <v/>
      </c>
      <c r="GY64" s="58" t="str">
        <f t="shared" si="614"/>
        <v/>
      </c>
      <c r="GZ64" s="58" t="str">
        <f t="shared" si="615"/>
        <v/>
      </c>
      <c r="HA64" s="58" t="str">
        <f t="shared" si="616"/>
        <v/>
      </c>
      <c r="HB64" s="58" t="str">
        <f t="shared" si="617"/>
        <v/>
      </c>
      <c r="HC64" s="58" t="str">
        <f t="shared" si="618"/>
        <v/>
      </c>
      <c r="HD64" s="58" t="str">
        <f t="shared" si="619"/>
        <v/>
      </c>
      <c r="HE64" s="58" t="str">
        <f t="shared" si="620"/>
        <v/>
      </c>
      <c r="HF64" s="58" t="str">
        <f t="shared" si="621"/>
        <v/>
      </c>
      <c r="HG64" s="58" t="str">
        <f t="shared" si="622"/>
        <v/>
      </c>
      <c r="HH64" s="58" t="str">
        <f t="shared" si="623"/>
        <v/>
      </c>
      <c r="HI64" s="58" t="str">
        <f t="shared" si="624"/>
        <v/>
      </c>
      <c r="HJ64" s="58" t="str">
        <f t="shared" si="625"/>
        <v/>
      </c>
      <c r="HK64" s="58" t="str">
        <f t="shared" si="626"/>
        <v/>
      </c>
      <c r="HL64" s="58" t="str">
        <f t="shared" si="627"/>
        <v/>
      </c>
      <c r="HM64" s="58" t="str">
        <f t="shared" si="628"/>
        <v/>
      </c>
      <c r="HN64" s="58" t="str">
        <f t="shared" si="629"/>
        <v/>
      </c>
      <c r="HO64" s="58" t="str">
        <f t="shared" si="630"/>
        <v/>
      </c>
      <c r="HP64" s="58" t="str">
        <f t="shared" si="631"/>
        <v/>
      </c>
      <c r="HQ64" s="58" t="str">
        <f t="shared" si="632"/>
        <v/>
      </c>
      <c r="HR64" s="58" t="str">
        <f t="shared" si="633"/>
        <v/>
      </c>
      <c r="HS64" s="58" t="str">
        <f t="shared" si="634"/>
        <v/>
      </c>
      <c r="HT64" s="58" t="str">
        <f t="shared" si="635"/>
        <v/>
      </c>
      <c r="HU64" s="58" t="str">
        <f t="shared" si="636"/>
        <v/>
      </c>
      <c r="HV64" s="58" t="str">
        <f t="shared" si="637"/>
        <v/>
      </c>
      <c r="HW64" s="58" t="str">
        <f t="shared" si="638"/>
        <v/>
      </c>
      <c r="HX64" s="58" t="str">
        <f t="shared" si="639"/>
        <v/>
      </c>
      <c r="HY64" s="58" t="str">
        <f t="shared" si="640"/>
        <v/>
      </c>
      <c r="HZ64" s="58" t="str">
        <f t="shared" si="641"/>
        <v/>
      </c>
      <c r="IA64" s="58" t="str">
        <f t="shared" si="642"/>
        <v/>
      </c>
      <c r="IB64" s="58" t="str">
        <f t="shared" si="643"/>
        <v/>
      </c>
      <c r="IC64" s="58" t="str">
        <f t="shared" si="644"/>
        <v/>
      </c>
      <c r="ID64" s="58" t="str">
        <f t="shared" si="645"/>
        <v/>
      </c>
      <c r="IE64" s="58" t="str">
        <f t="shared" si="646"/>
        <v/>
      </c>
      <c r="IF64" s="58" t="str">
        <f t="shared" si="647"/>
        <v/>
      </c>
      <c r="IG64" s="58" t="str">
        <f t="shared" si="648"/>
        <v/>
      </c>
      <c r="IH64" s="58" t="str">
        <f t="shared" si="649"/>
        <v/>
      </c>
      <c r="II64" s="58" t="str">
        <f t="shared" si="650"/>
        <v/>
      </c>
      <c r="IJ64" s="58" t="str">
        <f t="shared" si="651"/>
        <v/>
      </c>
      <c r="IK64" s="58" t="str">
        <f t="shared" si="652"/>
        <v/>
      </c>
      <c r="IL64" s="58" t="str">
        <f t="shared" si="653"/>
        <v/>
      </c>
      <c r="IM64" s="58" t="str">
        <f t="shared" si="654"/>
        <v/>
      </c>
      <c r="IN64" s="58" t="str">
        <f t="shared" si="655"/>
        <v/>
      </c>
      <c r="IO64" s="58" t="str">
        <f t="shared" si="656"/>
        <v/>
      </c>
      <c r="IP64" s="58" t="str">
        <f t="shared" si="657"/>
        <v/>
      </c>
      <c r="IQ64" s="58" t="str">
        <f t="shared" si="658"/>
        <v/>
      </c>
      <c r="IR64" s="58" t="str">
        <f t="shared" si="659"/>
        <v/>
      </c>
      <c r="IS64" s="58" t="str">
        <f t="shared" si="660"/>
        <v/>
      </c>
      <c r="IT64" s="58" t="str">
        <f t="shared" si="661"/>
        <v/>
      </c>
      <c r="IU64" s="58" t="str">
        <f t="shared" si="662"/>
        <v/>
      </c>
      <c r="IV64" s="58" t="str">
        <f t="shared" si="663"/>
        <v/>
      </c>
      <c r="IW64" s="58" t="str">
        <f t="shared" si="664"/>
        <v/>
      </c>
      <c r="IX64" s="58" t="str">
        <f t="shared" si="665"/>
        <v/>
      </c>
      <c r="IY64" s="58" t="str">
        <f t="shared" si="666"/>
        <v/>
      </c>
      <c r="IZ64" s="58" t="str">
        <f t="shared" si="667"/>
        <v/>
      </c>
      <c r="JA64" s="58" t="str">
        <f t="shared" si="668"/>
        <v/>
      </c>
      <c r="JB64" s="58" t="str">
        <f t="shared" si="669"/>
        <v/>
      </c>
      <c r="JC64" s="58" t="str">
        <f t="shared" si="670"/>
        <v/>
      </c>
      <c r="JD64" s="58" t="str">
        <f t="shared" si="671"/>
        <v/>
      </c>
      <c r="JE64" s="58" t="str">
        <f t="shared" si="672"/>
        <v/>
      </c>
      <c r="JF64" s="58" t="str">
        <f t="shared" si="673"/>
        <v/>
      </c>
      <c r="JG64" s="58" t="str">
        <f t="shared" si="674"/>
        <v/>
      </c>
      <c r="JH64" s="58" t="str">
        <f t="shared" si="675"/>
        <v/>
      </c>
      <c r="JI64" s="58" t="str">
        <f t="shared" si="676"/>
        <v/>
      </c>
      <c r="JJ64" s="58" t="str">
        <f t="shared" si="677"/>
        <v/>
      </c>
      <c r="JK64" s="58" t="str">
        <f t="shared" si="678"/>
        <v/>
      </c>
      <c r="JL64" s="58" t="str">
        <f t="shared" si="679"/>
        <v/>
      </c>
      <c r="JM64" s="58" t="str">
        <f t="shared" si="680"/>
        <v/>
      </c>
      <c r="JN64" s="58" t="str">
        <f t="shared" si="681"/>
        <v/>
      </c>
      <c r="JO64" s="58" t="str">
        <f t="shared" si="682"/>
        <v/>
      </c>
      <c r="JP64" s="58" t="str">
        <f t="shared" si="683"/>
        <v/>
      </c>
      <c r="JQ64" s="58" t="str">
        <f t="shared" si="684"/>
        <v/>
      </c>
      <c r="JR64" s="58" t="str">
        <f t="shared" si="685"/>
        <v/>
      </c>
      <c r="JS64" s="58" t="str">
        <f t="shared" si="686"/>
        <v/>
      </c>
      <c r="JT64" s="58" t="str">
        <f t="shared" si="687"/>
        <v/>
      </c>
      <c r="JU64" s="58" t="str">
        <f t="shared" si="688"/>
        <v/>
      </c>
      <c r="JV64" s="58" t="str">
        <f t="shared" si="689"/>
        <v/>
      </c>
      <c r="JW64" s="58" t="str">
        <f t="shared" si="690"/>
        <v/>
      </c>
      <c r="JX64" s="58" t="str">
        <f t="shared" si="691"/>
        <v/>
      </c>
      <c r="JY64" s="58" t="str">
        <f t="shared" si="692"/>
        <v/>
      </c>
      <c r="JZ64" s="58" t="str">
        <f t="shared" si="693"/>
        <v/>
      </c>
      <c r="KA64" s="58" t="str">
        <f t="shared" si="694"/>
        <v/>
      </c>
      <c r="KB64" s="58" t="str">
        <f t="shared" si="695"/>
        <v/>
      </c>
      <c r="KC64" s="58" t="str">
        <f t="shared" si="696"/>
        <v/>
      </c>
      <c r="KD64" s="58" t="str">
        <f t="shared" si="697"/>
        <v/>
      </c>
      <c r="KE64" s="58" t="str">
        <f t="shared" si="698"/>
        <v/>
      </c>
      <c r="KF64" s="58" t="str">
        <f t="shared" si="699"/>
        <v/>
      </c>
      <c r="KG64" s="58" t="str">
        <f t="shared" si="700"/>
        <v/>
      </c>
      <c r="KH64" s="58" t="str">
        <f t="shared" si="701"/>
        <v/>
      </c>
      <c r="KI64" s="58" t="str">
        <f t="shared" si="702"/>
        <v/>
      </c>
      <c r="KJ64" s="58" t="str">
        <f t="shared" si="703"/>
        <v/>
      </c>
      <c r="KK64" s="58" t="str">
        <f t="shared" si="704"/>
        <v/>
      </c>
      <c r="KL64" s="58" t="str">
        <f t="shared" si="705"/>
        <v/>
      </c>
      <c r="KM64" s="58" t="str">
        <f t="shared" si="706"/>
        <v/>
      </c>
      <c r="KN64" s="58" t="str">
        <f t="shared" si="707"/>
        <v/>
      </c>
      <c r="KO64" s="58" t="str">
        <f t="shared" si="708"/>
        <v/>
      </c>
      <c r="KP64" s="58" t="str">
        <f t="shared" si="709"/>
        <v/>
      </c>
      <c r="KQ64" s="58" t="str">
        <f t="shared" si="710"/>
        <v/>
      </c>
      <c r="KR64" s="58" t="str">
        <f t="shared" si="711"/>
        <v/>
      </c>
      <c r="KS64" s="58" t="str">
        <f t="shared" si="712"/>
        <v/>
      </c>
      <c r="KT64" s="58" t="str">
        <f t="shared" si="713"/>
        <v/>
      </c>
      <c r="KU64" s="58" t="str">
        <f t="shared" si="714"/>
        <v/>
      </c>
      <c r="KV64" s="58" t="str">
        <f t="shared" si="715"/>
        <v/>
      </c>
      <c r="KW64" s="58" t="str">
        <f t="shared" si="716"/>
        <v/>
      </c>
      <c r="KX64" s="58" t="str">
        <f t="shared" si="717"/>
        <v/>
      </c>
    </row>
    <row r="65" spans="1:310" x14ac:dyDescent="0.55000000000000004">
      <c r="G65" s="48">
        <v>991.04465002447682</v>
      </c>
      <c r="H65" s="49" t="s">
        <v>6</v>
      </c>
      <c r="I65" s="56" t="s">
        <v>50</v>
      </c>
      <c r="K65" s="57" t="str">
        <f t="shared" si="418"/>
        <v/>
      </c>
      <c r="L65" s="57" t="str">
        <f t="shared" si="419"/>
        <v/>
      </c>
      <c r="M65" s="57" t="str">
        <f t="shared" si="420"/>
        <v/>
      </c>
      <c r="N65" s="57" t="str">
        <f t="shared" si="421"/>
        <v/>
      </c>
      <c r="O65" s="57" t="str">
        <f t="shared" si="422"/>
        <v/>
      </c>
      <c r="P65" s="57" t="str">
        <f t="shared" si="423"/>
        <v/>
      </c>
      <c r="Q65" s="57" t="str">
        <f t="shared" si="424"/>
        <v/>
      </c>
      <c r="R65" s="57" t="str">
        <f t="shared" si="425"/>
        <v/>
      </c>
      <c r="S65" s="57" t="str">
        <f t="shared" si="426"/>
        <v/>
      </c>
      <c r="T65" s="57" t="str">
        <f t="shared" si="427"/>
        <v>G</v>
      </c>
      <c r="U65" s="57" t="str">
        <f t="shared" si="428"/>
        <v/>
      </c>
      <c r="V65" s="57" t="str">
        <f t="shared" si="429"/>
        <v/>
      </c>
      <c r="W65" s="57" t="str">
        <f t="shared" si="430"/>
        <v/>
      </c>
      <c r="X65" s="57" t="str">
        <f t="shared" si="431"/>
        <v/>
      </c>
      <c r="Y65" s="57" t="str">
        <f t="shared" si="432"/>
        <v/>
      </c>
      <c r="Z65" s="57" t="str">
        <f t="shared" si="433"/>
        <v/>
      </c>
      <c r="AA65" s="57" t="str">
        <f t="shared" si="434"/>
        <v/>
      </c>
      <c r="AB65" s="57" t="str">
        <f t="shared" si="435"/>
        <v/>
      </c>
      <c r="AC65" s="57" t="str">
        <f t="shared" si="436"/>
        <v/>
      </c>
      <c r="AD65" s="57" t="str">
        <f t="shared" si="437"/>
        <v/>
      </c>
      <c r="AE65" s="39" t="str">
        <f t="shared" si="438"/>
        <v/>
      </c>
      <c r="AF65" s="39" t="str">
        <f t="shared" si="439"/>
        <v/>
      </c>
      <c r="AG65" s="39" t="str">
        <f t="shared" si="440"/>
        <v/>
      </c>
      <c r="AH65" s="39" t="str">
        <f t="shared" si="441"/>
        <v/>
      </c>
      <c r="AI65" s="39" t="str">
        <f t="shared" si="442"/>
        <v/>
      </c>
      <c r="AJ65" s="39" t="str">
        <f t="shared" si="443"/>
        <v/>
      </c>
      <c r="AK65" s="39" t="str">
        <f t="shared" si="444"/>
        <v/>
      </c>
      <c r="AL65" s="39" t="str">
        <f t="shared" si="445"/>
        <v/>
      </c>
      <c r="AM65" s="39" t="str">
        <f t="shared" si="446"/>
        <v/>
      </c>
      <c r="AN65" s="39" t="str">
        <f t="shared" si="447"/>
        <v/>
      </c>
      <c r="AO65" s="39" t="str">
        <f t="shared" si="448"/>
        <v/>
      </c>
      <c r="AP65" s="39" t="str">
        <f t="shared" si="449"/>
        <v/>
      </c>
      <c r="AQ65" s="39" t="str">
        <f t="shared" si="450"/>
        <v/>
      </c>
      <c r="AR65" s="39" t="str">
        <f t="shared" si="451"/>
        <v/>
      </c>
      <c r="AS65" s="39" t="str">
        <f t="shared" si="452"/>
        <v/>
      </c>
      <c r="AT65" s="39" t="str">
        <f t="shared" si="453"/>
        <v/>
      </c>
      <c r="AU65" s="39" t="str">
        <f t="shared" si="454"/>
        <v/>
      </c>
      <c r="AV65" s="39" t="str">
        <f t="shared" si="455"/>
        <v/>
      </c>
      <c r="AW65" s="39" t="str">
        <f t="shared" si="456"/>
        <v/>
      </c>
      <c r="AX65" s="39" t="str">
        <f t="shared" si="457"/>
        <v/>
      </c>
      <c r="AY65" s="39" t="str">
        <f t="shared" si="458"/>
        <v/>
      </c>
      <c r="AZ65" s="39" t="str">
        <f t="shared" si="459"/>
        <v/>
      </c>
      <c r="BA65" s="39" t="str">
        <f t="shared" si="460"/>
        <v/>
      </c>
      <c r="BB65" s="39" t="str">
        <f t="shared" si="461"/>
        <v/>
      </c>
      <c r="BC65" s="39" t="str">
        <f t="shared" si="462"/>
        <v/>
      </c>
      <c r="BD65" s="39" t="str">
        <f t="shared" si="463"/>
        <v/>
      </c>
      <c r="BE65" s="39" t="str">
        <f t="shared" si="464"/>
        <v/>
      </c>
      <c r="BF65" s="39" t="str">
        <f t="shared" si="465"/>
        <v/>
      </c>
      <c r="BG65" s="39" t="str">
        <f t="shared" si="466"/>
        <v/>
      </c>
      <c r="BH65" s="39" t="str">
        <f t="shared" si="467"/>
        <v/>
      </c>
      <c r="BI65" s="39" t="str">
        <f t="shared" si="468"/>
        <v/>
      </c>
      <c r="BJ65" s="39" t="str">
        <f t="shared" si="469"/>
        <v/>
      </c>
      <c r="BK65" s="39" t="str">
        <f t="shared" si="470"/>
        <v/>
      </c>
      <c r="BL65" s="39" t="str">
        <f t="shared" si="471"/>
        <v/>
      </c>
      <c r="BM65" s="39" t="str">
        <f t="shared" si="472"/>
        <v/>
      </c>
      <c r="BN65" s="39" t="str">
        <f t="shared" si="473"/>
        <v/>
      </c>
      <c r="BO65" s="39" t="str">
        <f t="shared" si="474"/>
        <v/>
      </c>
      <c r="BP65" s="39" t="str">
        <f t="shared" si="475"/>
        <v/>
      </c>
      <c r="BQ65" s="39" t="str">
        <f t="shared" si="476"/>
        <v/>
      </c>
      <c r="BR65" s="39" t="str">
        <f t="shared" si="477"/>
        <v/>
      </c>
      <c r="BS65" s="39" t="str">
        <f t="shared" si="478"/>
        <v/>
      </c>
      <c r="BT65" s="39" t="str">
        <f t="shared" si="479"/>
        <v/>
      </c>
      <c r="BU65" s="39" t="str">
        <f t="shared" si="480"/>
        <v/>
      </c>
      <c r="BV65" s="39" t="str">
        <f t="shared" si="481"/>
        <v/>
      </c>
      <c r="BW65" s="39" t="str">
        <f t="shared" si="482"/>
        <v/>
      </c>
      <c r="BX65" s="39" t="str">
        <f t="shared" si="483"/>
        <v/>
      </c>
      <c r="BY65" s="39" t="str">
        <f t="shared" si="484"/>
        <v/>
      </c>
      <c r="BZ65" s="39" t="str">
        <f t="shared" si="485"/>
        <v>G</v>
      </c>
      <c r="CA65" s="39" t="str">
        <f t="shared" si="486"/>
        <v/>
      </c>
      <c r="CB65" s="39" t="str">
        <f t="shared" si="487"/>
        <v/>
      </c>
      <c r="CC65" s="39" t="str">
        <f t="shared" si="488"/>
        <v/>
      </c>
      <c r="CD65" s="39" t="str">
        <f t="shared" si="489"/>
        <v/>
      </c>
      <c r="CE65" s="39" t="str">
        <f t="shared" si="490"/>
        <v/>
      </c>
      <c r="CF65" s="39" t="str">
        <f t="shared" si="491"/>
        <v/>
      </c>
      <c r="CG65" s="39" t="str">
        <f t="shared" si="492"/>
        <v/>
      </c>
      <c r="CH65" s="39" t="str">
        <f t="shared" si="493"/>
        <v/>
      </c>
      <c r="CI65" s="39" t="str">
        <f t="shared" si="494"/>
        <v/>
      </c>
      <c r="CJ65" s="39" t="str">
        <f t="shared" si="495"/>
        <v/>
      </c>
      <c r="CK65" s="39" t="str">
        <f t="shared" si="496"/>
        <v/>
      </c>
      <c r="CL65" s="39" t="str">
        <f t="shared" si="497"/>
        <v/>
      </c>
      <c r="CM65" s="39" t="str">
        <f t="shared" si="498"/>
        <v/>
      </c>
      <c r="CN65" s="39" t="str">
        <f t="shared" si="499"/>
        <v/>
      </c>
      <c r="CO65" s="39" t="str">
        <f t="shared" si="500"/>
        <v/>
      </c>
      <c r="CP65" s="39" t="str">
        <f t="shared" si="501"/>
        <v/>
      </c>
      <c r="CQ65" s="39" t="str">
        <f t="shared" si="502"/>
        <v/>
      </c>
      <c r="CR65" s="39" t="str">
        <f t="shared" si="503"/>
        <v/>
      </c>
      <c r="CS65" s="39" t="str">
        <f t="shared" si="504"/>
        <v/>
      </c>
      <c r="CT65" s="39" t="str">
        <f t="shared" si="505"/>
        <v/>
      </c>
      <c r="CU65" s="39" t="str">
        <f t="shared" si="506"/>
        <v/>
      </c>
      <c r="CV65" s="39" t="str">
        <f t="shared" si="507"/>
        <v>G</v>
      </c>
      <c r="CW65" s="39" t="str">
        <f t="shared" si="508"/>
        <v/>
      </c>
      <c r="CX65" s="39" t="str">
        <f t="shared" si="509"/>
        <v/>
      </c>
      <c r="CY65" s="39" t="str">
        <f t="shared" si="510"/>
        <v/>
      </c>
      <c r="CZ65" s="39" t="str">
        <f t="shared" si="511"/>
        <v/>
      </c>
      <c r="DA65" s="39" t="str">
        <f t="shared" si="512"/>
        <v/>
      </c>
      <c r="DB65" s="39" t="str">
        <f t="shared" si="513"/>
        <v/>
      </c>
      <c r="DC65" s="39" t="str">
        <f t="shared" si="514"/>
        <v/>
      </c>
      <c r="DD65" s="39" t="str">
        <f t="shared" si="515"/>
        <v/>
      </c>
      <c r="DE65" s="39" t="str">
        <f t="shared" si="516"/>
        <v/>
      </c>
      <c r="DF65" s="39" t="str">
        <f t="shared" si="517"/>
        <v/>
      </c>
      <c r="DG65" s="58" t="str">
        <f t="shared" si="518"/>
        <v/>
      </c>
      <c r="DH65" s="58" t="str">
        <f t="shared" si="519"/>
        <v/>
      </c>
      <c r="DI65" s="58" t="str">
        <f t="shared" si="520"/>
        <v/>
      </c>
      <c r="DJ65" s="58" t="str">
        <f t="shared" si="521"/>
        <v/>
      </c>
      <c r="DK65" s="58" t="str">
        <f t="shared" si="522"/>
        <v/>
      </c>
      <c r="DL65" s="58" t="str">
        <f t="shared" si="523"/>
        <v/>
      </c>
      <c r="DM65" s="58" t="str">
        <f t="shared" si="524"/>
        <v/>
      </c>
      <c r="DN65" s="58" t="str">
        <f t="shared" si="525"/>
        <v/>
      </c>
      <c r="DO65" s="58" t="str">
        <f t="shared" si="526"/>
        <v/>
      </c>
      <c r="DP65" s="58" t="str">
        <f t="shared" si="527"/>
        <v/>
      </c>
      <c r="DQ65" s="58" t="str">
        <f t="shared" si="528"/>
        <v/>
      </c>
      <c r="DR65" s="58" t="str">
        <f t="shared" si="529"/>
        <v/>
      </c>
      <c r="DS65" s="58" t="str">
        <f t="shared" si="530"/>
        <v/>
      </c>
      <c r="DT65" s="58" t="str">
        <f t="shared" si="531"/>
        <v/>
      </c>
      <c r="DU65" s="58" t="str">
        <f t="shared" si="532"/>
        <v/>
      </c>
      <c r="DV65" s="58" t="str">
        <f t="shared" si="533"/>
        <v/>
      </c>
      <c r="DW65" s="58" t="str">
        <f t="shared" si="534"/>
        <v/>
      </c>
      <c r="DX65" s="58" t="str">
        <f t="shared" si="535"/>
        <v/>
      </c>
      <c r="DY65" s="58" t="str">
        <f t="shared" si="536"/>
        <v/>
      </c>
      <c r="DZ65" s="58" t="str">
        <f t="shared" si="537"/>
        <v/>
      </c>
      <c r="EA65" s="58" t="str">
        <f t="shared" si="538"/>
        <v/>
      </c>
      <c r="EB65" s="58" t="str">
        <f t="shared" si="539"/>
        <v/>
      </c>
      <c r="EC65" s="58" t="str">
        <f t="shared" si="540"/>
        <v/>
      </c>
      <c r="ED65" s="58" t="str">
        <f t="shared" si="541"/>
        <v/>
      </c>
      <c r="EE65" s="58" t="str">
        <f t="shared" si="542"/>
        <v/>
      </c>
      <c r="EF65" s="58" t="str">
        <f t="shared" si="543"/>
        <v/>
      </c>
      <c r="EG65" s="58" t="str">
        <f t="shared" si="544"/>
        <v/>
      </c>
      <c r="EH65" s="58" t="str">
        <f t="shared" si="545"/>
        <v/>
      </c>
      <c r="EI65" s="58" t="str">
        <f t="shared" si="546"/>
        <v/>
      </c>
      <c r="EJ65" s="58" t="str">
        <f t="shared" si="547"/>
        <v/>
      </c>
      <c r="EK65" s="58" t="str">
        <f t="shared" si="548"/>
        <v/>
      </c>
      <c r="EL65" s="58" t="str">
        <f t="shared" si="549"/>
        <v/>
      </c>
      <c r="EM65" s="58" t="str">
        <f t="shared" si="550"/>
        <v/>
      </c>
      <c r="EN65" s="58" t="str">
        <f t="shared" si="551"/>
        <v/>
      </c>
      <c r="EO65" s="58" t="str">
        <f t="shared" si="552"/>
        <v/>
      </c>
      <c r="EP65" s="58" t="str">
        <f t="shared" si="553"/>
        <v/>
      </c>
      <c r="EQ65" s="58" t="str">
        <f t="shared" si="554"/>
        <v/>
      </c>
      <c r="ER65" s="58" t="str">
        <f t="shared" si="555"/>
        <v/>
      </c>
      <c r="ES65" s="58" t="str">
        <f t="shared" si="556"/>
        <v/>
      </c>
      <c r="ET65" s="58" t="str">
        <f t="shared" si="557"/>
        <v/>
      </c>
      <c r="EU65" s="58" t="str">
        <f t="shared" si="558"/>
        <v/>
      </c>
      <c r="EV65" s="58" t="str">
        <f t="shared" si="559"/>
        <v/>
      </c>
      <c r="EW65" s="58" t="str">
        <f t="shared" si="560"/>
        <v/>
      </c>
      <c r="EX65" s="58" t="str">
        <f t="shared" si="561"/>
        <v/>
      </c>
      <c r="EY65" s="58" t="str">
        <f t="shared" si="562"/>
        <v/>
      </c>
      <c r="EZ65" s="58" t="str">
        <f t="shared" si="563"/>
        <v/>
      </c>
      <c r="FA65" s="58" t="str">
        <f t="shared" si="564"/>
        <v/>
      </c>
      <c r="FB65" s="58" t="str">
        <f t="shared" si="565"/>
        <v/>
      </c>
      <c r="FC65" s="58" t="str">
        <f t="shared" si="566"/>
        <v/>
      </c>
      <c r="FD65" s="58" t="str">
        <f t="shared" si="567"/>
        <v/>
      </c>
      <c r="FE65" s="58" t="str">
        <f t="shared" si="568"/>
        <v/>
      </c>
      <c r="FF65" s="58" t="str">
        <f t="shared" si="569"/>
        <v/>
      </c>
      <c r="FG65" s="58" t="str">
        <f t="shared" si="570"/>
        <v/>
      </c>
      <c r="FH65" s="58" t="str">
        <f t="shared" si="571"/>
        <v/>
      </c>
      <c r="FI65" s="58" t="str">
        <f t="shared" si="572"/>
        <v/>
      </c>
      <c r="FJ65" s="58" t="str">
        <f t="shared" si="573"/>
        <v/>
      </c>
      <c r="FK65" s="58" t="str">
        <f t="shared" si="574"/>
        <v/>
      </c>
      <c r="FL65" s="58" t="str">
        <f t="shared" si="575"/>
        <v/>
      </c>
      <c r="FM65" s="58" t="str">
        <f t="shared" si="576"/>
        <v/>
      </c>
      <c r="FN65" s="58" t="str">
        <f t="shared" si="577"/>
        <v/>
      </c>
      <c r="FO65" s="58" t="str">
        <f t="shared" si="578"/>
        <v/>
      </c>
      <c r="FP65" s="58" t="str">
        <f t="shared" si="579"/>
        <v/>
      </c>
      <c r="FQ65" s="58" t="str">
        <f t="shared" si="580"/>
        <v/>
      </c>
      <c r="FR65" s="58" t="str">
        <f t="shared" si="581"/>
        <v/>
      </c>
      <c r="FS65" s="58" t="str">
        <f t="shared" si="582"/>
        <v/>
      </c>
      <c r="FT65" s="58" t="str">
        <f t="shared" si="583"/>
        <v/>
      </c>
      <c r="FU65" s="58" t="str">
        <f t="shared" si="584"/>
        <v/>
      </c>
      <c r="FV65" s="58" t="str">
        <f t="shared" si="585"/>
        <v/>
      </c>
      <c r="FW65" s="58" t="str">
        <f t="shared" si="586"/>
        <v/>
      </c>
      <c r="FX65" s="58" t="str">
        <f t="shared" si="587"/>
        <v/>
      </c>
      <c r="FY65" s="58" t="str">
        <f t="shared" si="588"/>
        <v/>
      </c>
      <c r="FZ65" s="58" t="str">
        <f t="shared" si="589"/>
        <v/>
      </c>
      <c r="GA65" s="58" t="str">
        <f t="shared" si="590"/>
        <v/>
      </c>
      <c r="GB65" s="58" t="str">
        <f t="shared" si="591"/>
        <v/>
      </c>
      <c r="GC65" s="58" t="str">
        <f t="shared" si="592"/>
        <v/>
      </c>
      <c r="GD65" s="58" t="str">
        <f t="shared" si="593"/>
        <v/>
      </c>
      <c r="GE65" s="58" t="str">
        <f t="shared" si="594"/>
        <v/>
      </c>
      <c r="GF65" s="58" t="str">
        <f t="shared" si="595"/>
        <v/>
      </c>
      <c r="GG65" s="58" t="str">
        <f t="shared" si="596"/>
        <v/>
      </c>
      <c r="GH65" s="58" t="str">
        <f t="shared" si="597"/>
        <v/>
      </c>
      <c r="GI65" s="58" t="str">
        <f t="shared" si="598"/>
        <v/>
      </c>
      <c r="GJ65" s="58" t="str">
        <f t="shared" si="599"/>
        <v/>
      </c>
      <c r="GK65" s="58" t="str">
        <f t="shared" si="600"/>
        <v/>
      </c>
      <c r="GL65" s="58" t="str">
        <f t="shared" si="601"/>
        <v/>
      </c>
      <c r="GM65" s="58" t="str">
        <f t="shared" si="602"/>
        <v/>
      </c>
      <c r="GN65" s="58" t="str">
        <f t="shared" si="603"/>
        <v/>
      </c>
      <c r="GO65" s="58" t="str">
        <f t="shared" si="604"/>
        <v/>
      </c>
      <c r="GP65" s="58" t="str">
        <f t="shared" si="605"/>
        <v/>
      </c>
      <c r="GQ65" s="58" t="str">
        <f t="shared" si="606"/>
        <v/>
      </c>
      <c r="GR65" s="58" t="str">
        <f t="shared" si="607"/>
        <v/>
      </c>
      <c r="GS65" s="58" t="str">
        <f t="shared" si="608"/>
        <v/>
      </c>
      <c r="GT65" s="58" t="str">
        <f t="shared" si="609"/>
        <v/>
      </c>
      <c r="GU65" s="58" t="str">
        <f t="shared" si="610"/>
        <v/>
      </c>
      <c r="GV65" s="58" t="str">
        <f t="shared" si="611"/>
        <v/>
      </c>
      <c r="GW65" s="58" t="str">
        <f t="shared" si="612"/>
        <v/>
      </c>
      <c r="GX65" s="58" t="str">
        <f t="shared" si="613"/>
        <v/>
      </c>
      <c r="GY65" s="58" t="str">
        <f t="shared" si="614"/>
        <v/>
      </c>
      <c r="GZ65" s="58" t="str">
        <f t="shared" si="615"/>
        <v/>
      </c>
      <c r="HA65" s="58" t="str">
        <f t="shared" si="616"/>
        <v/>
      </c>
      <c r="HB65" s="58" t="str">
        <f t="shared" si="617"/>
        <v/>
      </c>
      <c r="HC65" s="58" t="str">
        <f t="shared" si="618"/>
        <v/>
      </c>
      <c r="HD65" s="58" t="str">
        <f t="shared" si="619"/>
        <v/>
      </c>
      <c r="HE65" s="58" t="str">
        <f t="shared" si="620"/>
        <v/>
      </c>
      <c r="HF65" s="58" t="str">
        <f t="shared" si="621"/>
        <v/>
      </c>
      <c r="HG65" s="58" t="str">
        <f t="shared" si="622"/>
        <v/>
      </c>
      <c r="HH65" s="58" t="str">
        <f t="shared" si="623"/>
        <v/>
      </c>
      <c r="HI65" s="58" t="str">
        <f t="shared" si="624"/>
        <v/>
      </c>
      <c r="HJ65" s="58" t="str">
        <f t="shared" si="625"/>
        <v/>
      </c>
      <c r="HK65" s="58" t="str">
        <f t="shared" si="626"/>
        <v/>
      </c>
      <c r="HL65" s="58" t="str">
        <f t="shared" si="627"/>
        <v/>
      </c>
      <c r="HM65" s="58" t="str">
        <f t="shared" si="628"/>
        <v/>
      </c>
      <c r="HN65" s="58" t="str">
        <f t="shared" si="629"/>
        <v/>
      </c>
      <c r="HO65" s="58" t="str">
        <f t="shared" si="630"/>
        <v/>
      </c>
      <c r="HP65" s="58" t="str">
        <f t="shared" si="631"/>
        <v/>
      </c>
      <c r="HQ65" s="58" t="str">
        <f t="shared" si="632"/>
        <v/>
      </c>
      <c r="HR65" s="58" t="str">
        <f t="shared" si="633"/>
        <v/>
      </c>
      <c r="HS65" s="58" t="str">
        <f t="shared" si="634"/>
        <v/>
      </c>
      <c r="HT65" s="58" t="str">
        <f t="shared" si="635"/>
        <v/>
      </c>
      <c r="HU65" s="58" t="str">
        <f t="shared" si="636"/>
        <v/>
      </c>
      <c r="HV65" s="58" t="str">
        <f t="shared" si="637"/>
        <v/>
      </c>
      <c r="HW65" s="58" t="str">
        <f t="shared" si="638"/>
        <v/>
      </c>
      <c r="HX65" s="58" t="str">
        <f t="shared" si="639"/>
        <v/>
      </c>
      <c r="HY65" s="58" t="str">
        <f t="shared" si="640"/>
        <v/>
      </c>
      <c r="HZ65" s="58" t="str">
        <f t="shared" si="641"/>
        <v/>
      </c>
      <c r="IA65" s="58" t="str">
        <f t="shared" si="642"/>
        <v/>
      </c>
      <c r="IB65" s="58" t="str">
        <f t="shared" si="643"/>
        <v/>
      </c>
      <c r="IC65" s="58" t="str">
        <f t="shared" si="644"/>
        <v/>
      </c>
      <c r="ID65" s="58" t="str">
        <f t="shared" si="645"/>
        <v/>
      </c>
      <c r="IE65" s="58" t="str">
        <f t="shared" si="646"/>
        <v/>
      </c>
      <c r="IF65" s="58" t="str">
        <f t="shared" si="647"/>
        <v/>
      </c>
      <c r="IG65" s="58" t="str">
        <f t="shared" si="648"/>
        <v/>
      </c>
      <c r="IH65" s="58" t="str">
        <f t="shared" si="649"/>
        <v/>
      </c>
      <c r="II65" s="58" t="str">
        <f t="shared" si="650"/>
        <v/>
      </c>
      <c r="IJ65" s="58" t="str">
        <f t="shared" si="651"/>
        <v/>
      </c>
      <c r="IK65" s="58" t="str">
        <f t="shared" si="652"/>
        <v/>
      </c>
      <c r="IL65" s="58" t="str">
        <f t="shared" si="653"/>
        <v/>
      </c>
      <c r="IM65" s="58" t="str">
        <f t="shared" si="654"/>
        <v/>
      </c>
      <c r="IN65" s="58" t="str">
        <f t="shared" si="655"/>
        <v/>
      </c>
      <c r="IO65" s="58" t="str">
        <f t="shared" si="656"/>
        <v/>
      </c>
      <c r="IP65" s="58" t="str">
        <f t="shared" si="657"/>
        <v/>
      </c>
      <c r="IQ65" s="58" t="str">
        <f t="shared" si="658"/>
        <v/>
      </c>
      <c r="IR65" s="58" t="str">
        <f t="shared" si="659"/>
        <v/>
      </c>
      <c r="IS65" s="58" t="str">
        <f t="shared" si="660"/>
        <v/>
      </c>
      <c r="IT65" s="58" t="str">
        <f t="shared" si="661"/>
        <v/>
      </c>
      <c r="IU65" s="58" t="str">
        <f t="shared" si="662"/>
        <v/>
      </c>
      <c r="IV65" s="58" t="str">
        <f t="shared" si="663"/>
        <v/>
      </c>
      <c r="IW65" s="58" t="str">
        <f t="shared" si="664"/>
        <v/>
      </c>
      <c r="IX65" s="58" t="str">
        <f t="shared" si="665"/>
        <v/>
      </c>
      <c r="IY65" s="58" t="str">
        <f t="shared" si="666"/>
        <v/>
      </c>
      <c r="IZ65" s="58" t="str">
        <f t="shared" si="667"/>
        <v/>
      </c>
      <c r="JA65" s="58" t="str">
        <f t="shared" si="668"/>
        <v/>
      </c>
      <c r="JB65" s="58" t="str">
        <f t="shared" si="669"/>
        <v/>
      </c>
      <c r="JC65" s="58" t="str">
        <f t="shared" si="670"/>
        <v/>
      </c>
      <c r="JD65" s="58" t="str">
        <f t="shared" si="671"/>
        <v/>
      </c>
      <c r="JE65" s="58" t="str">
        <f t="shared" si="672"/>
        <v/>
      </c>
      <c r="JF65" s="58" t="str">
        <f t="shared" si="673"/>
        <v/>
      </c>
      <c r="JG65" s="58" t="str">
        <f t="shared" si="674"/>
        <v/>
      </c>
      <c r="JH65" s="58" t="str">
        <f t="shared" si="675"/>
        <v/>
      </c>
      <c r="JI65" s="58" t="str">
        <f t="shared" si="676"/>
        <v/>
      </c>
      <c r="JJ65" s="58" t="str">
        <f t="shared" si="677"/>
        <v/>
      </c>
      <c r="JK65" s="58" t="str">
        <f t="shared" si="678"/>
        <v/>
      </c>
      <c r="JL65" s="58" t="str">
        <f t="shared" si="679"/>
        <v/>
      </c>
      <c r="JM65" s="58" t="str">
        <f t="shared" si="680"/>
        <v/>
      </c>
      <c r="JN65" s="58" t="str">
        <f t="shared" si="681"/>
        <v/>
      </c>
      <c r="JO65" s="58" t="str">
        <f t="shared" si="682"/>
        <v/>
      </c>
      <c r="JP65" s="58" t="str">
        <f t="shared" si="683"/>
        <v/>
      </c>
      <c r="JQ65" s="58" t="str">
        <f t="shared" si="684"/>
        <v/>
      </c>
      <c r="JR65" s="58" t="str">
        <f t="shared" si="685"/>
        <v/>
      </c>
      <c r="JS65" s="58" t="str">
        <f t="shared" si="686"/>
        <v/>
      </c>
      <c r="JT65" s="58" t="str">
        <f t="shared" si="687"/>
        <v/>
      </c>
      <c r="JU65" s="58" t="str">
        <f t="shared" si="688"/>
        <v/>
      </c>
      <c r="JV65" s="58" t="str">
        <f t="shared" si="689"/>
        <v/>
      </c>
      <c r="JW65" s="58" t="str">
        <f t="shared" si="690"/>
        <v/>
      </c>
      <c r="JX65" s="58" t="str">
        <f t="shared" si="691"/>
        <v/>
      </c>
      <c r="JY65" s="58" t="str">
        <f t="shared" si="692"/>
        <v/>
      </c>
      <c r="JZ65" s="58" t="str">
        <f t="shared" si="693"/>
        <v/>
      </c>
      <c r="KA65" s="58" t="str">
        <f t="shared" si="694"/>
        <v/>
      </c>
      <c r="KB65" s="58" t="str">
        <f t="shared" si="695"/>
        <v/>
      </c>
      <c r="KC65" s="58" t="str">
        <f t="shared" si="696"/>
        <v/>
      </c>
      <c r="KD65" s="58" t="str">
        <f t="shared" si="697"/>
        <v/>
      </c>
      <c r="KE65" s="58" t="str">
        <f t="shared" si="698"/>
        <v/>
      </c>
      <c r="KF65" s="58" t="str">
        <f t="shared" si="699"/>
        <v/>
      </c>
      <c r="KG65" s="58" t="str">
        <f t="shared" si="700"/>
        <v/>
      </c>
      <c r="KH65" s="58" t="str">
        <f t="shared" si="701"/>
        <v/>
      </c>
      <c r="KI65" s="58" t="str">
        <f t="shared" si="702"/>
        <v/>
      </c>
      <c r="KJ65" s="58" t="str">
        <f t="shared" si="703"/>
        <v/>
      </c>
      <c r="KK65" s="58" t="str">
        <f t="shared" si="704"/>
        <v/>
      </c>
      <c r="KL65" s="58" t="str">
        <f t="shared" si="705"/>
        <v/>
      </c>
      <c r="KM65" s="58" t="str">
        <f t="shared" si="706"/>
        <v/>
      </c>
      <c r="KN65" s="58" t="str">
        <f t="shared" si="707"/>
        <v/>
      </c>
      <c r="KO65" s="58" t="str">
        <f t="shared" si="708"/>
        <v/>
      </c>
      <c r="KP65" s="58" t="str">
        <f t="shared" si="709"/>
        <v/>
      </c>
      <c r="KQ65" s="58" t="str">
        <f t="shared" si="710"/>
        <v/>
      </c>
      <c r="KR65" s="58" t="str">
        <f t="shared" si="711"/>
        <v/>
      </c>
      <c r="KS65" s="58" t="str">
        <f t="shared" si="712"/>
        <v/>
      </c>
      <c r="KT65" s="58" t="str">
        <f t="shared" si="713"/>
        <v/>
      </c>
      <c r="KU65" s="58" t="str">
        <f t="shared" si="714"/>
        <v/>
      </c>
      <c r="KV65" s="58" t="str">
        <f t="shared" si="715"/>
        <v/>
      </c>
      <c r="KW65" s="58" t="str">
        <f t="shared" si="716"/>
        <v/>
      </c>
      <c r="KX65" s="58" t="str">
        <f t="shared" si="717"/>
        <v/>
      </c>
    </row>
    <row r="66" spans="1:310" x14ac:dyDescent="0.55000000000000004">
      <c r="G66" s="48">
        <v>644.7885546682362</v>
      </c>
      <c r="H66" s="49" t="s">
        <v>24</v>
      </c>
      <c r="I66" s="56" t="s">
        <v>51</v>
      </c>
      <c r="K66" s="57" t="str">
        <f t="shared" si="418"/>
        <v/>
      </c>
      <c r="L66" s="57" t="str">
        <f t="shared" si="419"/>
        <v/>
      </c>
      <c r="M66" s="57" t="str">
        <f t="shared" si="420"/>
        <v/>
      </c>
      <c r="N66" s="57" t="str">
        <f t="shared" si="421"/>
        <v/>
      </c>
      <c r="O66" s="57" t="str">
        <f t="shared" si="422"/>
        <v/>
      </c>
      <c r="P66" s="57" t="str">
        <f t="shared" si="423"/>
        <v/>
      </c>
      <c r="Q66" s="57" t="str">
        <f t="shared" si="424"/>
        <v/>
      </c>
      <c r="R66" s="57" t="str">
        <f t="shared" si="425"/>
        <v/>
      </c>
      <c r="S66" s="57" t="str">
        <f t="shared" si="426"/>
        <v/>
      </c>
      <c r="T66" s="57" t="str">
        <f t="shared" si="427"/>
        <v/>
      </c>
      <c r="U66" s="57" t="str">
        <f t="shared" si="428"/>
        <v/>
      </c>
      <c r="V66" s="57" t="str">
        <f t="shared" si="429"/>
        <v/>
      </c>
      <c r="W66" s="57" t="str">
        <f t="shared" si="430"/>
        <v/>
      </c>
      <c r="X66" s="57" t="str">
        <f t="shared" si="431"/>
        <v/>
      </c>
      <c r="Y66" s="57" t="str">
        <f t="shared" si="432"/>
        <v/>
      </c>
      <c r="Z66" s="57" t="str">
        <f t="shared" si="433"/>
        <v/>
      </c>
      <c r="AA66" s="57" t="str">
        <f t="shared" si="434"/>
        <v/>
      </c>
      <c r="AB66" s="57" t="str">
        <f t="shared" si="435"/>
        <v/>
      </c>
      <c r="AC66" s="57" t="str">
        <f t="shared" si="436"/>
        <v/>
      </c>
      <c r="AD66" s="57" t="str">
        <f t="shared" si="437"/>
        <v/>
      </c>
      <c r="AE66" s="39" t="str">
        <f t="shared" si="438"/>
        <v/>
      </c>
      <c r="AF66" s="39" t="str">
        <f t="shared" si="439"/>
        <v/>
      </c>
      <c r="AG66" s="39" t="str">
        <f t="shared" si="440"/>
        <v/>
      </c>
      <c r="AH66" s="39" t="str">
        <f t="shared" si="441"/>
        <v/>
      </c>
      <c r="AI66" s="39" t="str">
        <f t="shared" si="442"/>
        <v/>
      </c>
      <c r="AJ66" s="39" t="str">
        <f t="shared" si="443"/>
        <v/>
      </c>
      <c r="AK66" s="39" t="str">
        <f t="shared" si="444"/>
        <v/>
      </c>
      <c r="AL66" s="39" t="str">
        <f t="shared" si="445"/>
        <v/>
      </c>
      <c r="AM66" s="39" t="str">
        <f t="shared" si="446"/>
        <v/>
      </c>
      <c r="AN66" s="39" t="str">
        <f t="shared" si="447"/>
        <v/>
      </c>
      <c r="AO66" s="39" t="str">
        <f t="shared" si="448"/>
        <v/>
      </c>
      <c r="AP66" s="39" t="str">
        <f t="shared" si="449"/>
        <v/>
      </c>
      <c r="AQ66" s="39" t="str">
        <f t="shared" si="450"/>
        <v/>
      </c>
      <c r="AR66" s="39" t="str">
        <f t="shared" si="451"/>
        <v/>
      </c>
      <c r="AS66" s="39" t="str">
        <f t="shared" si="452"/>
        <v/>
      </c>
      <c r="AT66" s="39" t="str">
        <f t="shared" si="453"/>
        <v/>
      </c>
      <c r="AU66" s="39" t="str">
        <f t="shared" si="454"/>
        <v/>
      </c>
      <c r="AV66" s="39" t="str">
        <f t="shared" si="455"/>
        <v/>
      </c>
      <c r="AW66" s="39" t="str">
        <f t="shared" si="456"/>
        <v/>
      </c>
      <c r="AX66" s="39" t="str">
        <f t="shared" si="457"/>
        <v/>
      </c>
      <c r="AY66" s="39" t="str">
        <f t="shared" si="458"/>
        <v/>
      </c>
      <c r="AZ66" s="39" t="str">
        <f t="shared" si="459"/>
        <v/>
      </c>
      <c r="BA66" s="39" t="str">
        <f t="shared" si="460"/>
        <v/>
      </c>
      <c r="BB66" s="39" t="str">
        <f t="shared" si="461"/>
        <v/>
      </c>
      <c r="BC66" s="39" t="str">
        <f t="shared" si="462"/>
        <v/>
      </c>
      <c r="BD66" s="39" t="str">
        <f t="shared" si="463"/>
        <v/>
      </c>
      <c r="BE66" s="39" t="str">
        <f t="shared" si="464"/>
        <v/>
      </c>
      <c r="BF66" s="39" t="str">
        <f t="shared" si="465"/>
        <v/>
      </c>
      <c r="BG66" s="39" t="str">
        <f t="shared" si="466"/>
        <v/>
      </c>
      <c r="BH66" s="39" t="str">
        <f t="shared" si="467"/>
        <v/>
      </c>
      <c r="BI66" s="39" t="str">
        <f t="shared" si="468"/>
        <v/>
      </c>
      <c r="BJ66" s="39" t="str">
        <f t="shared" si="469"/>
        <v/>
      </c>
      <c r="BK66" s="39" t="str">
        <f t="shared" si="470"/>
        <v/>
      </c>
      <c r="BL66" s="39" t="str">
        <f t="shared" si="471"/>
        <v/>
      </c>
      <c r="BM66" s="39" t="str">
        <f t="shared" si="472"/>
        <v/>
      </c>
      <c r="BN66" s="39" t="str">
        <f t="shared" si="473"/>
        <v/>
      </c>
      <c r="BO66" s="39" t="str">
        <f t="shared" si="474"/>
        <v/>
      </c>
      <c r="BP66" s="39" t="str">
        <f t="shared" si="475"/>
        <v/>
      </c>
      <c r="BQ66" s="39" t="str">
        <f t="shared" si="476"/>
        <v/>
      </c>
      <c r="BR66" s="39" t="str">
        <f t="shared" si="477"/>
        <v/>
      </c>
      <c r="BS66" s="39" t="str">
        <f t="shared" si="478"/>
        <v/>
      </c>
      <c r="BT66" s="39" t="str">
        <f t="shared" si="479"/>
        <v/>
      </c>
      <c r="BU66" s="39" t="str">
        <f t="shared" si="480"/>
        <v/>
      </c>
      <c r="BV66" s="39" t="str">
        <f t="shared" si="481"/>
        <v/>
      </c>
      <c r="BW66" s="39" t="str">
        <f t="shared" si="482"/>
        <v/>
      </c>
      <c r="BX66" s="39" t="str">
        <f t="shared" si="483"/>
        <v/>
      </c>
      <c r="BY66" s="39" t="str">
        <f t="shared" si="484"/>
        <v/>
      </c>
      <c r="BZ66" s="39" t="str">
        <f t="shared" si="485"/>
        <v/>
      </c>
      <c r="CA66" s="39" t="str">
        <f t="shared" si="486"/>
        <v/>
      </c>
      <c r="CB66" s="39" t="str">
        <f t="shared" si="487"/>
        <v/>
      </c>
      <c r="CC66" s="39" t="str">
        <f t="shared" si="488"/>
        <v/>
      </c>
      <c r="CD66" s="39" t="str">
        <f t="shared" si="489"/>
        <v/>
      </c>
      <c r="CE66" s="39" t="str">
        <f t="shared" si="490"/>
        <v/>
      </c>
      <c r="CF66" s="39" t="str">
        <f t="shared" si="491"/>
        <v/>
      </c>
      <c r="CG66" s="39" t="str">
        <f t="shared" si="492"/>
        <v/>
      </c>
      <c r="CH66" s="39" t="str">
        <f t="shared" si="493"/>
        <v/>
      </c>
      <c r="CI66" s="39" t="str">
        <f t="shared" si="494"/>
        <v/>
      </c>
      <c r="CJ66" s="39" t="str">
        <f t="shared" si="495"/>
        <v/>
      </c>
      <c r="CK66" s="39" t="str">
        <f t="shared" si="496"/>
        <v/>
      </c>
      <c r="CL66" s="39" t="str">
        <f t="shared" si="497"/>
        <v/>
      </c>
      <c r="CM66" s="39" t="str">
        <f t="shared" si="498"/>
        <v/>
      </c>
      <c r="CN66" s="39" t="str">
        <f t="shared" si="499"/>
        <v/>
      </c>
      <c r="CO66" s="39" t="str">
        <f t="shared" si="500"/>
        <v/>
      </c>
      <c r="CP66" s="39" t="str">
        <f t="shared" si="501"/>
        <v/>
      </c>
      <c r="CQ66" s="39" t="str">
        <f t="shared" si="502"/>
        <v/>
      </c>
      <c r="CR66" s="39" t="str">
        <f t="shared" si="503"/>
        <v/>
      </c>
      <c r="CS66" s="39" t="str">
        <f t="shared" si="504"/>
        <v/>
      </c>
      <c r="CT66" s="39" t="str">
        <f t="shared" si="505"/>
        <v/>
      </c>
      <c r="CU66" s="39" t="str">
        <f t="shared" si="506"/>
        <v/>
      </c>
      <c r="CV66" s="39" t="str">
        <f t="shared" si="507"/>
        <v/>
      </c>
      <c r="CW66" s="39" t="str">
        <f t="shared" si="508"/>
        <v/>
      </c>
      <c r="CX66" s="39" t="str">
        <f t="shared" si="509"/>
        <v/>
      </c>
      <c r="CY66" s="39" t="str">
        <f t="shared" si="510"/>
        <v/>
      </c>
      <c r="CZ66" s="39" t="str">
        <f t="shared" si="511"/>
        <v/>
      </c>
      <c r="DA66" s="39" t="str">
        <f t="shared" si="512"/>
        <v/>
      </c>
      <c r="DB66" s="39" t="str">
        <f t="shared" si="513"/>
        <v/>
      </c>
      <c r="DC66" s="39" t="str">
        <f t="shared" si="514"/>
        <v/>
      </c>
      <c r="DD66" s="39" t="str">
        <f t="shared" si="515"/>
        <v/>
      </c>
      <c r="DE66" s="39" t="str">
        <f t="shared" si="516"/>
        <v/>
      </c>
      <c r="DF66" s="39" t="str">
        <f t="shared" si="517"/>
        <v/>
      </c>
      <c r="DG66" s="58" t="str">
        <f t="shared" si="518"/>
        <v/>
      </c>
      <c r="DH66" s="58" t="str">
        <f t="shared" si="519"/>
        <v/>
      </c>
      <c r="DI66" s="58" t="str">
        <f t="shared" si="520"/>
        <v/>
      </c>
      <c r="DJ66" s="58" t="str">
        <f t="shared" si="521"/>
        <v/>
      </c>
      <c r="DK66" s="58" t="str">
        <f t="shared" si="522"/>
        <v/>
      </c>
      <c r="DL66" s="58" t="str">
        <f t="shared" si="523"/>
        <v/>
      </c>
      <c r="DM66" s="58" t="str">
        <f t="shared" si="524"/>
        <v/>
      </c>
      <c r="DN66" s="58" t="str">
        <f t="shared" si="525"/>
        <v/>
      </c>
      <c r="DO66" s="58" t="str">
        <f t="shared" si="526"/>
        <v/>
      </c>
      <c r="DP66" s="58" t="str">
        <f t="shared" si="527"/>
        <v/>
      </c>
      <c r="DQ66" s="58" t="str">
        <f t="shared" si="528"/>
        <v/>
      </c>
      <c r="DR66" s="58" t="str">
        <f t="shared" si="529"/>
        <v/>
      </c>
      <c r="DS66" s="58" t="str">
        <f t="shared" si="530"/>
        <v/>
      </c>
      <c r="DT66" s="58" t="str">
        <f t="shared" si="531"/>
        <v/>
      </c>
      <c r="DU66" s="58" t="str">
        <f t="shared" si="532"/>
        <v/>
      </c>
      <c r="DV66" s="58" t="str">
        <f t="shared" si="533"/>
        <v/>
      </c>
      <c r="DW66" s="58" t="str">
        <f t="shared" si="534"/>
        <v/>
      </c>
      <c r="DX66" s="58" t="str">
        <f t="shared" si="535"/>
        <v/>
      </c>
      <c r="DY66" s="58" t="str">
        <f t="shared" si="536"/>
        <v/>
      </c>
      <c r="DZ66" s="58" t="str">
        <f t="shared" si="537"/>
        <v/>
      </c>
      <c r="EA66" s="58" t="str">
        <f t="shared" si="538"/>
        <v/>
      </c>
      <c r="EB66" s="58" t="str">
        <f t="shared" si="539"/>
        <v/>
      </c>
      <c r="EC66" s="58" t="str">
        <f t="shared" si="540"/>
        <v/>
      </c>
      <c r="ED66" s="58" t="str">
        <f t="shared" si="541"/>
        <v/>
      </c>
      <c r="EE66" s="58" t="str">
        <f t="shared" si="542"/>
        <v/>
      </c>
      <c r="EF66" s="58" t="str">
        <f t="shared" si="543"/>
        <v/>
      </c>
      <c r="EG66" s="58" t="str">
        <f t="shared" si="544"/>
        <v/>
      </c>
      <c r="EH66" s="58" t="str">
        <f t="shared" si="545"/>
        <v/>
      </c>
      <c r="EI66" s="58" t="str">
        <f t="shared" si="546"/>
        <v/>
      </c>
      <c r="EJ66" s="58" t="str">
        <f t="shared" si="547"/>
        <v/>
      </c>
      <c r="EK66" s="58" t="str">
        <f t="shared" si="548"/>
        <v/>
      </c>
      <c r="EL66" s="58" t="str">
        <f t="shared" si="549"/>
        <v/>
      </c>
      <c r="EM66" s="58" t="str">
        <f t="shared" si="550"/>
        <v/>
      </c>
      <c r="EN66" s="58" t="str">
        <f t="shared" si="551"/>
        <v/>
      </c>
      <c r="EO66" s="58" t="str">
        <f t="shared" si="552"/>
        <v/>
      </c>
      <c r="EP66" s="58" t="str">
        <f t="shared" si="553"/>
        <v/>
      </c>
      <c r="EQ66" s="58" t="str">
        <f t="shared" si="554"/>
        <v/>
      </c>
      <c r="ER66" s="58" t="str">
        <f t="shared" si="555"/>
        <v/>
      </c>
      <c r="ES66" s="58" t="str">
        <f t="shared" si="556"/>
        <v/>
      </c>
      <c r="ET66" s="58" t="str">
        <f t="shared" si="557"/>
        <v/>
      </c>
      <c r="EU66" s="58" t="str">
        <f t="shared" si="558"/>
        <v/>
      </c>
      <c r="EV66" s="58" t="str">
        <f t="shared" si="559"/>
        <v/>
      </c>
      <c r="EW66" s="58" t="str">
        <f t="shared" si="560"/>
        <v/>
      </c>
      <c r="EX66" s="58" t="str">
        <f t="shared" si="561"/>
        <v/>
      </c>
      <c r="EY66" s="58" t="str">
        <f t="shared" si="562"/>
        <v/>
      </c>
      <c r="EZ66" s="58" t="str">
        <f t="shared" si="563"/>
        <v/>
      </c>
      <c r="FA66" s="58" t="str">
        <f t="shared" si="564"/>
        <v/>
      </c>
      <c r="FB66" s="58" t="str">
        <f t="shared" si="565"/>
        <v/>
      </c>
      <c r="FC66" s="58" t="str">
        <f t="shared" si="566"/>
        <v/>
      </c>
      <c r="FD66" s="58" t="str">
        <f t="shared" si="567"/>
        <v/>
      </c>
      <c r="FE66" s="58" t="str">
        <f t="shared" si="568"/>
        <v/>
      </c>
      <c r="FF66" s="58" t="str">
        <f t="shared" si="569"/>
        <v/>
      </c>
      <c r="FG66" s="58" t="str">
        <f t="shared" si="570"/>
        <v/>
      </c>
      <c r="FH66" s="58" t="str">
        <f t="shared" si="571"/>
        <v/>
      </c>
      <c r="FI66" s="58" t="str">
        <f t="shared" si="572"/>
        <v/>
      </c>
      <c r="FJ66" s="58" t="str">
        <f t="shared" si="573"/>
        <v/>
      </c>
      <c r="FK66" s="58" t="str">
        <f t="shared" si="574"/>
        <v/>
      </c>
      <c r="FL66" s="58" t="str">
        <f t="shared" si="575"/>
        <v/>
      </c>
      <c r="FM66" s="58" t="str">
        <f t="shared" si="576"/>
        <v/>
      </c>
      <c r="FN66" s="58" t="str">
        <f t="shared" si="577"/>
        <v/>
      </c>
      <c r="FO66" s="58" t="str">
        <f t="shared" si="578"/>
        <v/>
      </c>
      <c r="FP66" s="58" t="str">
        <f t="shared" si="579"/>
        <v/>
      </c>
      <c r="FQ66" s="58" t="str">
        <f t="shared" si="580"/>
        <v/>
      </c>
      <c r="FR66" s="58" t="str">
        <f t="shared" si="581"/>
        <v/>
      </c>
      <c r="FS66" s="58" t="str">
        <f t="shared" si="582"/>
        <v/>
      </c>
      <c r="FT66" s="58" t="str">
        <f t="shared" si="583"/>
        <v/>
      </c>
      <c r="FU66" s="58" t="str">
        <f t="shared" si="584"/>
        <v/>
      </c>
      <c r="FV66" s="58" t="str">
        <f t="shared" si="585"/>
        <v/>
      </c>
      <c r="FW66" s="58" t="str">
        <f t="shared" si="586"/>
        <v/>
      </c>
      <c r="FX66" s="58" t="str">
        <f t="shared" si="587"/>
        <v/>
      </c>
      <c r="FY66" s="58" t="str">
        <f t="shared" si="588"/>
        <v/>
      </c>
      <c r="FZ66" s="58" t="str">
        <f t="shared" si="589"/>
        <v/>
      </c>
      <c r="GA66" s="58" t="str">
        <f t="shared" si="590"/>
        <v/>
      </c>
      <c r="GB66" s="58" t="str">
        <f t="shared" si="591"/>
        <v/>
      </c>
      <c r="GC66" s="58" t="str">
        <f t="shared" si="592"/>
        <v/>
      </c>
      <c r="GD66" s="58" t="str">
        <f t="shared" si="593"/>
        <v/>
      </c>
      <c r="GE66" s="58" t="str">
        <f t="shared" si="594"/>
        <v/>
      </c>
      <c r="GF66" s="58" t="str">
        <f t="shared" si="595"/>
        <v/>
      </c>
      <c r="GG66" s="58" t="str">
        <f t="shared" si="596"/>
        <v/>
      </c>
      <c r="GH66" s="58" t="str">
        <f t="shared" si="597"/>
        <v/>
      </c>
      <c r="GI66" s="58" t="str">
        <f t="shared" si="598"/>
        <v/>
      </c>
      <c r="GJ66" s="58" t="str">
        <f t="shared" si="599"/>
        <v/>
      </c>
      <c r="GK66" s="58" t="str">
        <f t="shared" si="600"/>
        <v/>
      </c>
      <c r="GL66" s="58" t="str">
        <f t="shared" si="601"/>
        <v/>
      </c>
      <c r="GM66" s="58" t="str">
        <f t="shared" si="602"/>
        <v/>
      </c>
      <c r="GN66" s="58" t="str">
        <f t="shared" si="603"/>
        <v/>
      </c>
      <c r="GO66" s="58" t="str">
        <f t="shared" si="604"/>
        <v/>
      </c>
      <c r="GP66" s="58" t="str">
        <f t="shared" si="605"/>
        <v/>
      </c>
      <c r="GQ66" s="58" t="str">
        <f t="shared" si="606"/>
        <v/>
      </c>
      <c r="GR66" s="58" t="str">
        <f t="shared" si="607"/>
        <v/>
      </c>
      <c r="GS66" s="58" t="str">
        <f t="shared" si="608"/>
        <v/>
      </c>
      <c r="GT66" s="58" t="str">
        <f t="shared" si="609"/>
        <v/>
      </c>
      <c r="GU66" s="58" t="str">
        <f t="shared" si="610"/>
        <v/>
      </c>
      <c r="GV66" s="58" t="str">
        <f t="shared" si="611"/>
        <v/>
      </c>
      <c r="GW66" s="58" t="str">
        <f t="shared" si="612"/>
        <v/>
      </c>
      <c r="GX66" s="58" t="str">
        <f t="shared" si="613"/>
        <v/>
      </c>
      <c r="GY66" s="58" t="str">
        <f t="shared" si="614"/>
        <v/>
      </c>
      <c r="GZ66" s="58" t="str">
        <f t="shared" si="615"/>
        <v/>
      </c>
      <c r="HA66" s="58" t="str">
        <f t="shared" si="616"/>
        <v/>
      </c>
      <c r="HB66" s="58" t="str">
        <f t="shared" si="617"/>
        <v/>
      </c>
      <c r="HC66" s="58" t="str">
        <f t="shared" si="618"/>
        <v/>
      </c>
      <c r="HD66" s="58" t="str">
        <f t="shared" si="619"/>
        <v/>
      </c>
      <c r="HE66" s="58" t="str">
        <f t="shared" si="620"/>
        <v/>
      </c>
      <c r="HF66" s="58" t="str">
        <f t="shared" si="621"/>
        <v/>
      </c>
      <c r="HG66" s="58" t="str">
        <f t="shared" si="622"/>
        <v/>
      </c>
      <c r="HH66" s="58" t="str">
        <f t="shared" si="623"/>
        <v/>
      </c>
      <c r="HI66" s="58" t="str">
        <f t="shared" si="624"/>
        <v/>
      </c>
      <c r="HJ66" s="58" t="str">
        <f t="shared" si="625"/>
        <v/>
      </c>
      <c r="HK66" s="58" t="str">
        <f t="shared" si="626"/>
        <v/>
      </c>
      <c r="HL66" s="58" t="str">
        <f t="shared" si="627"/>
        <v/>
      </c>
      <c r="HM66" s="58" t="str">
        <f t="shared" si="628"/>
        <v/>
      </c>
      <c r="HN66" s="58" t="str">
        <f t="shared" si="629"/>
        <v/>
      </c>
      <c r="HO66" s="58" t="str">
        <f t="shared" si="630"/>
        <v/>
      </c>
      <c r="HP66" s="58" t="str">
        <f t="shared" si="631"/>
        <v/>
      </c>
      <c r="HQ66" s="58" t="str">
        <f t="shared" si="632"/>
        <v/>
      </c>
      <c r="HR66" s="58" t="str">
        <f t="shared" si="633"/>
        <v/>
      </c>
      <c r="HS66" s="58" t="str">
        <f t="shared" si="634"/>
        <v/>
      </c>
      <c r="HT66" s="58" t="str">
        <f t="shared" si="635"/>
        <v/>
      </c>
      <c r="HU66" s="58" t="str">
        <f t="shared" si="636"/>
        <v/>
      </c>
      <c r="HV66" s="58" t="str">
        <f t="shared" si="637"/>
        <v/>
      </c>
      <c r="HW66" s="58" t="str">
        <f t="shared" si="638"/>
        <v/>
      </c>
      <c r="HX66" s="58" t="str">
        <f t="shared" si="639"/>
        <v/>
      </c>
      <c r="HY66" s="58" t="str">
        <f t="shared" si="640"/>
        <v/>
      </c>
      <c r="HZ66" s="58" t="str">
        <f t="shared" si="641"/>
        <v/>
      </c>
      <c r="IA66" s="58" t="str">
        <f t="shared" si="642"/>
        <v/>
      </c>
      <c r="IB66" s="58" t="str">
        <f t="shared" si="643"/>
        <v/>
      </c>
      <c r="IC66" s="58" t="str">
        <f t="shared" si="644"/>
        <v/>
      </c>
      <c r="ID66" s="58" t="str">
        <f t="shared" si="645"/>
        <v/>
      </c>
      <c r="IE66" s="58" t="str">
        <f t="shared" si="646"/>
        <v/>
      </c>
      <c r="IF66" s="58" t="str">
        <f t="shared" si="647"/>
        <v/>
      </c>
      <c r="IG66" s="58" t="str">
        <f t="shared" si="648"/>
        <v/>
      </c>
      <c r="IH66" s="58" t="str">
        <f t="shared" si="649"/>
        <v/>
      </c>
      <c r="II66" s="58" t="str">
        <f t="shared" si="650"/>
        <v/>
      </c>
      <c r="IJ66" s="58" t="str">
        <f t="shared" si="651"/>
        <v/>
      </c>
      <c r="IK66" s="58" t="str">
        <f t="shared" si="652"/>
        <v/>
      </c>
      <c r="IL66" s="58" t="str">
        <f t="shared" si="653"/>
        <v/>
      </c>
      <c r="IM66" s="58" t="str">
        <f t="shared" si="654"/>
        <v/>
      </c>
      <c r="IN66" s="58" t="str">
        <f t="shared" si="655"/>
        <v/>
      </c>
      <c r="IO66" s="58" t="str">
        <f t="shared" si="656"/>
        <v/>
      </c>
      <c r="IP66" s="58" t="str">
        <f t="shared" si="657"/>
        <v/>
      </c>
      <c r="IQ66" s="58" t="str">
        <f t="shared" si="658"/>
        <v/>
      </c>
      <c r="IR66" s="58" t="str">
        <f t="shared" si="659"/>
        <v/>
      </c>
      <c r="IS66" s="58" t="str">
        <f t="shared" si="660"/>
        <v/>
      </c>
      <c r="IT66" s="58" t="str">
        <f t="shared" si="661"/>
        <v/>
      </c>
      <c r="IU66" s="58" t="str">
        <f t="shared" si="662"/>
        <v/>
      </c>
      <c r="IV66" s="58" t="str">
        <f t="shared" si="663"/>
        <v/>
      </c>
      <c r="IW66" s="58" t="str">
        <f t="shared" si="664"/>
        <v/>
      </c>
      <c r="IX66" s="58" t="str">
        <f t="shared" si="665"/>
        <v/>
      </c>
      <c r="IY66" s="58" t="str">
        <f t="shared" si="666"/>
        <v/>
      </c>
      <c r="IZ66" s="58" t="str">
        <f t="shared" si="667"/>
        <v/>
      </c>
      <c r="JA66" s="58" t="str">
        <f t="shared" si="668"/>
        <v/>
      </c>
      <c r="JB66" s="58" t="str">
        <f t="shared" si="669"/>
        <v/>
      </c>
      <c r="JC66" s="58" t="str">
        <f t="shared" si="670"/>
        <v/>
      </c>
      <c r="JD66" s="58" t="str">
        <f t="shared" si="671"/>
        <v/>
      </c>
      <c r="JE66" s="58" t="str">
        <f t="shared" si="672"/>
        <v/>
      </c>
      <c r="JF66" s="58" t="str">
        <f t="shared" si="673"/>
        <v/>
      </c>
      <c r="JG66" s="58" t="str">
        <f t="shared" si="674"/>
        <v/>
      </c>
      <c r="JH66" s="58" t="str">
        <f t="shared" si="675"/>
        <v/>
      </c>
      <c r="JI66" s="58" t="str">
        <f t="shared" si="676"/>
        <v/>
      </c>
      <c r="JJ66" s="58" t="str">
        <f t="shared" si="677"/>
        <v/>
      </c>
      <c r="JK66" s="58" t="str">
        <f t="shared" si="678"/>
        <v/>
      </c>
      <c r="JL66" s="58" t="str">
        <f t="shared" si="679"/>
        <v/>
      </c>
      <c r="JM66" s="58" t="str">
        <f t="shared" si="680"/>
        <v/>
      </c>
      <c r="JN66" s="58" t="str">
        <f t="shared" si="681"/>
        <v/>
      </c>
      <c r="JO66" s="58" t="str">
        <f t="shared" si="682"/>
        <v/>
      </c>
      <c r="JP66" s="58" t="str">
        <f t="shared" si="683"/>
        <v/>
      </c>
      <c r="JQ66" s="58" t="str">
        <f t="shared" si="684"/>
        <v/>
      </c>
      <c r="JR66" s="58" t="str">
        <f t="shared" si="685"/>
        <v/>
      </c>
      <c r="JS66" s="58" t="str">
        <f t="shared" si="686"/>
        <v/>
      </c>
      <c r="JT66" s="58" t="str">
        <f t="shared" si="687"/>
        <v/>
      </c>
      <c r="JU66" s="58" t="str">
        <f t="shared" si="688"/>
        <v/>
      </c>
      <c r="JV66" s="58" t="str">
        <f t="shared" si="689"/>
        <v/>
      </c>
      <c r="JW66" s="58" t="str">
        <f t="shared" si="690"/>
        <v/>
      </c>
      <c r="JX66" s="58" t="str">
        <f t="shared" si="691"/>
        <v/>
      </c>
      <c r="JY66" s="58" t="str">
        <f t="shared" si="692"/>
        <v/>
      </c>
      <c r="JZ66" s="58" t="str">
        <f t="shared" si="693"/>
        <v/>
      </c>
      <c r="KA66" s="58" t="str">
        <f t="shared" si="694"/>
        <v/>
      </c>
      <c r="KB66" s="58" t="str">
        <f t="shared" si="695"/>
        <v/>
      </c>
      <c r="KC66" s="58" t="str">
        <f t="shared" si="696"/>
        <v/>
      </c>
      <c r="KD66" s="58" t="str">
        <f t="shared" si="697"/>
        <v/>
      </c>
      <c r="KE66" s="58" t="str">
        <f t="shared" si="698"/>
        <v/>
      </c>
      <c r="KF66" s="58" t="str">
        <f t="shared" si="699"/>
        <v/>
      </c>
      <c r="KG66" s="58" t="str">
        <f t="shared" si="700"/>
        <v/>
      </c>
      <c r="KH66" s="58" t="str">
        <f t="shared" si="701"/>
        <v/>
      </c>
      <c r="KI66" s="58" t="str">
        <f t="shared" si="702"/>
        <v/>
      </c>
      <c r="KJ66" s="58" t="str">
        <f t="shared" si="703"/>
        <v/>
      </c>
      <c r="KK66" s="58" t="str">
        <f t="shared" si="704"/>
        <v/>
      </c>
      <c r="KL66" s="58" t="str">
        <f t="shared" si="705"/>
        <v/>
      </c>
      <c r="KM66" s="58" t="str">
        <f t="shared" si="706"/>
        <v/>
      </c>
      <c r="KN66" s="58" t="str">
        <f t="shared" si="707"/>
        <v/>
      </c>
      <c r="KO66" s="58" t="str">
        <f t="shared" si="708"/>
        <v/>
      </c>
      <c r="KP66" s="58" t="str">
        <f t="shared" si="709"/>
        <v/>
      </c>
      <c r="KQ66" s="58" t="str">
        <f t="shared" si="710"/>
        <v/>
      </c>
      <c r="KR66" s="58" t="str">
        <f t="shared" si="711"/>
        <v/>
      </c>
      <c r="KS66" s="58" t="str">
        <f t="shared" si="712"/>
        <v/>
      </c>
      <c r="KT66" s="58" t="str">
        <f t="shared" si="713"/>
        <v/>
      </c>
      <c r="KU66" s="58" t="str">
        <f t="shared" si="714"/>
        <v/>
      </c>
      <c r="KV66" s="58" t="str">
        <f t="shared" si="715"/>
        <v/>
      </c>
      <c r="KW66" s="58" t="str">
        <f t="shared" si="716"/>
        <v/>
      </c>
      <c r="KX66" s="58" t="str">
        <f t="shared" si="717"/>
        <v/>
      </c>
    </row>
    <row r="67" spans="1:310" x14ac:dyDescent="0.55000000000000004">
      <c r="G67" s="48">
        <v>570.08628201539739</v>
      </c>
      <c r="H67" s="49" t="s">
        <v>2</v>
      </c>
      <c r="I67" s="56" t="s">
        <v>52</v>
      </c>
      <c r="K67" s="57" t="str">
        <f t="shared" si="418"/>
        <v/>
      </c>
      <c r="L67" s="57" t="str">
        <f t="shared" si="419"/>
        <v/>
      </c>
      <c r="M67" s="57" t="str">
        <f t="shared" si="420"/>
        <v/>
      </c>
      <c r="N67" s="57" t="str">
        <f t="shared" si="421"/>
        <v/>
      </c>
      <c r="O67" s="57" t="str">
        <f t="shared" si="422"/>
        <v/>
      </c>
      <c r="P67" s="57" t="str">
        <f t="shared" si="423"/>
        <v/>
      </c>
      <c r="Q67" s="57" t="str">
        <f t="shared" si="424"/>
        <v/>
      </c>
      <c r="R67" s="57" t="str">
        <f t="shared" si="425"/>
        <v/>
      </c>
      <c r="S67" s="57" t="str">
        <f t="shared" si="426"/>
        <v/>
      </c>
      <c r="T67" s="57" t="str">
        <f t="shared" si="427"/>
        <v/>
      </c>
      <c r="U67" s="57" t="str">
        <f t="shared" si="428"/>
        <v/>
      </c>
      <c r="V67" s="57" t="str">
        <f t="shared" si="429"/>
        <v/>
      </c>
      <c r="W67" s="57" t="str">
        <f t="shared" si="430"/>
        <v/>
      </c>
      <c r="X67" s="57" t="str">
        <f t="shared" si="431"/>
        <v/>
      </c>
      <c r="Y67" s="57" t="str">
        <f t="shared" si="432"/>
        <v/>
      </c>
      <c r="Z67" s="57" t="str">
        <f t="shared" si="433"/>
        <v/>
      </c>
      <c r="AA67" s="57" t="str">
        <f t="shared" si="434"/>
        <v/>
      </c>
      <c r="AB67" s="57" t="str">
        <f t="shared" si="435"/>
        <v/>
      </c>
      <c r="AC67" s="57" t="str">
        <f t="shared" si="436"/>
        <v/>
      </c>
      <c r="AD67" s="57" t="str">
        <f t="shared" si="437"/>
        <v/>
      </c>
      <c r="AE67" s="39" t="str">
        <f t="shared" si="438"/>
        <v/>
      </c>
      <c r="AF67" s="39" t="str">
        <f t="shared" si="439"/>
        <v/>
      </c>
      <c r="AG67" s="39" t="str">
        <f t="shared" si="440"/>
        <v>C</v>
      </c>
      <c r="AH67" s="39" t="str">
        <f t="shared" si="441"/>
        <v/>
      </c>
      <c r="AI67" s="39" t="str">
        <f t="shared" si="442"/>
        <v/>
      </c>
      <c r="AJ67" s="39" t="str">
        <f t="shared" si="443"/>
        <v/>
      </c>
      <c r="AK67" s="39" t="str">
        <f t="shared" si="444"/>
        <v/>
      </c>
      <c r="AL67" s="39" t="str">
        <f t="shared" si="445"/>
        <v/>
      </c>
      <c r="AM67" s="39" t="str">
        <f t="shared" si="446"/>
        <v/>
      </c>
      <c r="AN67" s="39" t="str">
        <f t="shared" si="447"/>
        <v>C</v>
      </c>
      <c r="AO67" s="39" t="str">
        <f t="shared" si="448"/>
        <v/>
      </c>
      <c r="AP67" s="39" t="str">
        <f t="shared" si="449"/>
        <v/>
      </c>
      <c r="AQ67" s="39" t="str">
        <f t="shared" si="450"/>
        <v/>
      </c>
      <c r="AR67" s="39" t="str">
        <f t="shared" si="451"/>
        <v/>
      </c>
      <c r="AS67" s="39" t="str">
        <f t="shared" si="452"/>
        <v/>
      </c>
      <c r="AT67" s="39" t="str">
        <f t="shared" si="453"/>
        <v/>
      </c>
      <c r="AU67" s="39" t="str">
        <f t="shared" si="454"/>
        <v/>
      </c>
      <c r="AV67" s="39" t="str">
        <f t="shared" si="455"/>
        <v/>
      </c>
      <c r="AW67" s="39" t="str">
        <f t="shared" si="456"/>
        <v/>
      </c>
      <c r="AX67" s="39" t="str">
        <f t="shared" si="457"/>
        <v/>
      </c>
      <c r="AY67" s="39" t="str">
        <f t="shared" si="458"/>
        <v/>
      </c>
      <c r="AZ67" s="39" t="str">
        <f t="shared" si="459"/>
        <v/>
      </c>
      <c r="BA67" s="39" t="str">
        <f t="shared" si="460"/>
        <v/>
      </c>
      <c r="BB67" s="39" t="str">
        <f t="shared" si="461"/>
        <v/>
      </c>
      <c r="BC67" s="39" t="str">
        <f t="shared" si="462"/>
        <v/>
      </c>
      <c r="BD67" s="39" t="str">
        <f t="shared" si="463"/>
        <v>C</v>
      </c>
      <c r="BE67" s="39" t="str">
        <f t="shared" si="464"/>
        <v/>
      </c>
      <c r="BF67" s="39" t="str">
        <f t="shared" si="465"/>
        <v/>
      </c>
      <c r="BG67" s="39" t="str">
        <f t="shared" si="466"/>
        <v/>
      </c>
      <c r="BH67" s="39" t="str">
        <f t="shared" si="467"/>
        <v/>
      </c>
      <c r="BI67" s="39" t="str">
        <f t="shared" si="468"/>
        <v/>
      </c>
      <c r="BJ67" s="39" t="str">
        <f t="shared" si="469"/>
        <v/>
      </c>
      <c r="BK67" s="39" t="str">
        <f t="shared" si="470"/>
        <v/>
      </c>
      <c r="BL67" s="39" t="str">
        <f t="shared" si="471"/>
        <v/>
      </c>
      <c r="BM67" s="39" t="str">
        <f t="shared" si="472"/>
        <v/>
      </c>
      <c r="BN67" s="39" t="str">
        <f t="shared" si="473"/>
        <v/>
      </c>
      <c r="BO67" s="39" t="str">
        <f t="shared" si="474"/>
        <v/>
      </c>
      <c r="BP67" s="39" t="str">
        <f t="shared" si="475"/>
        <v/>
      </c>
      <c r="BQ67" s="39" t="str">
        <f t="shared" si="476"/>
        <v/>
      </c>
      <c r="BR67" s="39" t="str">
        <f t="shared" si="477"/>
        <v/>
      </c>
      <c r="BS67" s="39" t="str">
        <f t="shared" si="478"/>
        <v/>
      </c>
      <c r="BT67" s="39" t="str">
        <f t="shared" si="479"/>
        <v/>
      </c>
      <c r="BU67" s="39" t="str">
        <f t="shared" si="480"/>
        <v/>
      </c>
      <c r="BV67" s="39" t="str">
        <f t="shared" si="481"/>
        <v/>
      </c>
      <c r="BW67" s="39" t="str">
        <f t="shared" si="482"/>
        <v/>
      </c>
      <c r="BX67" s="39" t="str">
        <f t="shared" si="483"/>
        <v/>
      </c>
      <c r="BY67" s="39" t="str">
        <f t="shared" si="484"/>
        <v/>
      </c>
      <c r="BZ67" s="39" t="str">
        <f t="shared" si="485"/>
        <v/>
      </c>
      <c r="CA67" s="39" t="str">
        <f t="shared" si="486"/>
        <v/>
      </c>
      <c r="CB67" s="39" t="str">
        <f t="shared" si="487"/>
        <v/>
      </c>
      <c r="CC67" s="39" t="str">
        <f t="shared" si="488"/>
        <v/>
      </c>
      <c r="CD67" s="39" t="str">
        <f t="shared" si="489"/>
        <v/>
      </c>
      <c r="CE67" s="39" t="str">
        <f t="shared" si="490"/>
        <v/>
      </c>
      <c r="CF67" s="39" t="str">
        <f t="shared" si="491"/>
        <v/>
      </c>
      <c r="CG67" s="39" t="str">
        <f t="shared" si="492"/>
        <v/>
      </c>
      <c r="CH67" s="39" t="str">
        <f t="shared" si="493"/>
        <v/>
      </c>
      <c r="CI67" s="39" t="str">
        <f t="shared" si="494"/>
        <v/>
      </c>
      <c r="CJ67" s="39" t="str">
        <f t="shared" si="495"/>
        <v/>
      </c>
      <c r="CK67" s="39" t="str">
        <f t="shared" si="496"/>
        <v/>
      </c>
      <c r="CL67" s="39" t="str">
        <f t="shared" si="497"/>
        <v/>
      </c>
      <c r="CM67" s="39" t="str">
        <f t="shared" si="498"/>
        <v/>
      </c>
      <c r="CN67" s="39" t="str">
        <f t="shared" si="499"/>
        <v/>
      </c>
      <c r="CO67" s="39" t="str">
        <f t="shared" si="500"/>
        <v/>
      </c>
      <c r="CP67" s="39" t="str">
        <f t="shared" si="501"/>
        <v/>
      </c>
      <c r="CQ67" s="39" t="str">
        <f t="shared" si="502"/>
        <v/>
      </c>
      <c r="CR67" s="39" t="str">
        <f t="shared" si="503"/>
        <v/>
      </c>
      <c r="CS67" s="39" t="str">
        <f t="shared" si="504"/>
        <v/>
      </c>
      <c r="CT67" s="39" t="str">
        <f t="shared" si="505"/>
        <v/>
      </c>
      <c r="CU67" s="39" t="str">
        <f t="shared" si="506"/>
        <v/>
      </c>
      <c r="CV67" s="39" t="str">
        <f t="shared" si="507"/>
        <v/>
      </c>
      <c r="CW67" s="39" t="str">
        <f t="shared" si="508"/>
        <v/>
      </c>
      <c r="CX67" s="39" t="str">
        <f t="shared" si="509"/>
        <v/>
      </c>
      <c r="CY67" s="39" t="str">
        <f t="shared" si="510"/>
        <v/>
      </c>
      <c r="CZ67" s="39" t="str">
        <f t="shared" si="511"/>
        <v/>
      </c>
      <c r="DA67" s="39" t="str">
        <f t="shared" si="512"/>
        <v/>
      </c>
      <c r="DB67" s="39" t="str">
        <f t="shared" si="513"/>
        <v/>
      </c>
      <c r="DC67" s="39" t="str">
        <f t="shared" si="514"/>
        <v/>
      </c>
      <c r="DD67" s="39" t="str">
        <f t="shared" si="515"/>
        <v/>
      </c>
      <c r="DE67" s="39" t="str">
        <f t="shared" si="516"/>
        <v/>
      </c>
      <c r="DF67" s="39" t="str">
        <f t="shared" si="517"/>
        <v/>
      </c>
      <c r="DG67" s="58" t="str">
        <f t="shared" si="518"/>
        <v/>
      </c>
      <c r="DH67" s="58" t="str">
        <f t="shared" si="519"/>
        <v/>
      </c>
      <c r="DI67" s="58" t="str">
        <f t="shared" si="520"/>
        <v/>
      </c>
      <c r="DJ67" s="58" t="str">
        <f t="shared" si="521"/>
        <v/>
      </c>
      <c r="DK67" s="58" t="str">
        <f t="shared" si="522"/>
        <v/>
      </c>
      <c r="DL67" s="58" t="str">
        <f t="shared" si="523"/>
        <v/>
      </c>
      <c r="DM67" s="58" t="str">
        <f t="shared" si="524"/>
        <v/>
      </c>
      <c r="DN67" s="58" t="str">
        <f t="shared" si="525"/>
        <v/>
      </c>
      <c r="DO67" s="58" t="str">
        <f t="shared" si="526"/>
        <v/>
      </c>
      <c r="DP67" s="58" t="str">
        <f t="shared" si="527"/>
        <v/>
      </c>
      <c r="DQ67" s="58" t="str">
        <f t="shared" si="528"/>
        <v/>
      </c>
      <c r="DR67" s="58" t="str">
        <f t="shared" si="529"/>
        <v/>
      </c>
      <c r="DS67" s="58" t="str">
        <f t="shared" si="530"/>
        <v/>
      </c>
      <c r="DT67" s="58" t="str">
        <f t="shared" si="531"/>
        <v/>
      </c>
      <c r="DU67" s="58" t="str">
        <f t="shared" si="532"/>
        <v/>
      </c>
      <c r="DV67" s="58" t="str">
        <f t="shared" si="533"/>
        <v/>
      </c>
      <c r="DW67" s="58" t="str">
        <f t="shared" si="534"/>
        <v/>
      </c>
      <c r="DX67" s="58" t="str">
        <f t="shared" si="535"/>
        <v/>
      </c>
      <c r="DY67" s="58" t="str">
        <f t="shared" si="536"/>
        <v/>
      </c>
      <c r="DZ67" s="58" t="str">
        <f t="shared" si="537"/>
        <v/>
      </c>
      <c r="EA67" s="58" t="str">
        <f t="shared" si="538"/>
        <v/>
      </c>
      <c r="EB67" s="58" t="str">
        <f t="shared" si="539"/>
        <v/>
      </c>
      <c r="EC67" s="58" t="str">
        <f t="shared" si="540"/>
        <v/>
      </c>
      <c r="ED67" s="58" t="str">
        <f t="shared" si="541"/>
        <v/>
      </c>
      <c r="EE67" s="58" t="str">
        <f t="shared" si="542"/>
        <v/>
      </c>
      <c r="EF67" s="58" t="str">
        <f t="shared" si="543"/>
        <v/>
      </c>
      <c r="EG67" s="58" t="str">
        <f t="shared" si="544"/>
        <v/>
      </c>
      <c r="EH67" s="58" t="str">
        <f t="shared" si="545"/>
        <v/>
      </c>
      <c r="EI67" s="58" t="str">
        <f t="shared" si="546"/>
        <v/>
      </c>
      <c r="EJ67" s="58" t="str">
        <f t="shared" si="547"/>
        <v/>
      </c>
      <c r="EK67" s="58" t="str">
        <f t="shared" si="548"/>
        <v/>
      </c>
      <c r="EL67" s="58" t="str">
        <f t="shared" si="549"/>
        <v/>
      </c>
      <c r="EM67" s="58" t="str">
        <f t="shared" si="550"/>
        <v/>
      </c>
      <c r="EN67" s="58" t="str">
        <f t="shared" si="551"/>
        <v/>
      </c>
      <c r="EO67" s="58" t="str">
        <f t="shared" si="552"/>
        <v/>
      </c>
      <c r="EP67" s="58" t="str">
        <f t="shared" si="553"/>
        <v/>
      </c>
      <c r="EQ67" s="58" t="str">
        <f t="shared" si="554"/>
        <v/>
      </c>
      <c r="ER67" s="58" t="str">
        <f t="shared" si="555"/>
        <v/>
      </c>
      <c r="ES67" s="58" t="str">
        <f t="shared" si="556"/>
        <v/>
      </c>
      <c r="ET67" s="58" t="str">
        <f t="shared" si="557"/>
        <v/>
      </c>
      <c r="EU67" s="58" t="str">
        <f t="shared" si="558"/>
        <v/>
      </c>
      <c r="EV67" s="58" t="str">
        <f t="shared" si="559"/>
        <v/>
      </c>
      <c r="EW67" s="58" t="str">
        <f t="shared" si="560"/>
        <v/>
      </c>
      <c r="EX67" s="58" t="str">
        <f t="shared" si="561"/>
        <v/>
      </c>
      <c r="EY67" s="58" t="str">
        <f t="shared" si="562"/>
        <v/>
      </c>
      <c r="EZ67" s="58" t="str">
        <f t="shared" si="563"/>
        <v/>
      </c>
      <c r="FA67" s="58" t="str">
        <f t="shared" si="564"/>
        <v/>
      </c>
      <c r="FB67" s="58" t="str">
        <f t="shared" si="565"/>
        <v/>
      </c>
      <c r="FC67" s="58" t="str">
        <f t="shared" si="566"/>
        <v/>
      </c>
      <c r="FD67" s="58" t="str">
        <f t="shared" si="567"/>
        <v/>
      </c>
      <c r="FE67" s="58" t="str">
        <f t="shared" si="568"/>
        <v/>
      </c>
      <c r="FF67" s="58" t="str">
        <f t="shared" si="569"/>
        <v/>
      </c>
      <c r="FG67" s="58" t="str">
        <f t="shared" si="570"/>
        <v/>
      </c>
      <c r="FH67" s="58" t="str">
        <f t="shared" si="571"/>
        <v/>
      </c>
      <c r="FI67" s="58" t="str">
        <f t="shared" si="572"/>
        <v/>
      </c>
      <c r="FJ67" s="58" t="str">
        <f t="shared" si="573"/>
        <v/>
      </c>
      <c r="FK67" s="58" t="str">
        <f t="shared" si="574"/>
        <v/>
      </c>
      <c r="FL67" s="58" t="str">
        <f t="shared" si="575"/>
        <v/>
      </c>
      <c r="FM67" s="58" t="str">
        <f t="shared" si="576"/>
        <v/>
      </c>
      <c r="FN67" s="58" t="str">
        <f t="shared" si="577"/>
        <v/>
      </c>
      <c r="FO67" s="58" t="str">
        <f t="shared" si="578"/>
        <v/>
      </c>
      <c r="FP67" s="58" t="str">
        <f t="shared" si="579"/>
        <v/>
      </c>
      <c r="FQ67" s="58" t="str">
        <f t="shared" si="580"/>
        <v/>
      </c>
      <c r="FR67" s="58" t="str">
        <f t="shared" si="581"/>
        <v/>
      </c>
      <c r="FS67" s="58" t="str">
        <f t="shared" si="582"/>
        <v/>
      </c>
      <c r="FT67" s="58" t="str">
        <f t="shared" si="583"/>
        <v/>
      </c>
      <c r="FU67" s="58" t="str">
        <f t="shared" si="584"/>
        <v/>
      </c>
      <c r="FV67" s="58" t="str">
        <f t="shared" si="585"/>
        <v/>
      </c>
      <c r="FW67" s="58" t="str">
        <f t="shared" si="586"/>
        <v/>
      </c>
      <c r="FX67" s="58" t="str">
        <f t="shared" si="587"/>
        <v/>
      </c>
      <c r="FY67" s="58" t="str">
        <f t="shared" si="588"/>
        <v/>
      </c>
      <c r="FZ67" s="58" t="str">
        <f t="shared" si="589"/>
        <v/>
      </c>
      <c r="GA67" s="58" t="str">
        <f t="shared" si="590"/>
        <v/>
      </c>
      <c r="GB67" s="58" t="str">
        <f t="shared" si="591"/>
        <v/>
      </c>
      <c r="GC67" s="58" t="str">
        <f t="shared" si="592"/>
        <v/>
      </c>
      <c r="GD67" s="58" t="str">
        <f t="shared" si="593"/>
        <v/>
      </c>
      <c r="GE67" s="58" t="str">
        <f t="shared" si="594"/>
        <v/>
      </c>
      <c r="GF67" s="58" t="str">
        <f t="shared" si="595"/>
        <v/>
      </c>
      <c r="GG67" s="58" t="str">
        <f t="shared" si="596"/>
        <v/>
      </c>
      <c r="GH67" s="58" t="str">
        <f t="shared" si="597"/>
        <v/>
      </c>
      <c r="GI67" s="58" t="str">
        <f t="shared" si="598"/>
        <v/>
      </c>
      <c r="GJ67" s="58" t="str">
        <f t="shared" si="599"/>
        <v/>
      </c>
      <c r="GK67" s="58" t="str">
        <f t="shared" si="600"/>
        <v/>
      </c>
      <c r="GL67" s="58" t="str">
        <f t="shared" si="601"/>
        <v/>
      </c>
      <c r="GM67" s="58" t="str">
        <f t="shared" si="602"/>
        <v/>
      </c>
      <c r="GN67" s="58" t="str">
        <f t="shared" si="603"/>
        <v/>
      </c>
      <c r="GO67" s="58" t="str">
        <f t="shared" si="604"/>
        <v/>
      </c>
      <c r="GP67" s="58" t="str">
        <f t="shared" si="605"/>
        <v/>
      </c>
      <c r="GQ67" s="58" t="str">
        <f t="shared" si="606"/>
        <v/>
      </c>
      <c r="GR67" s="58" t="str">
        <f t="shared" si="607"/>
        <v/>
      </c>
      <c r="GS67" s="58" t="str">
        <f t="shared" si="608"/>
        <v/>
      </c>
      <c r="GT67" s="58" t="str">
        <f t="shared" si="609"/>
        <v/>
      </c>
      <c r="GU67" s="58" t="str">
        <f t="shared" si="610"/>
        <v/>
      </c>
      <c r="GV67" s="58" t="str">
        <f t="shared" si="611"/>
        <v/>
      </c>
      <c r="GW67" s="58" t="str">
        <f t="shared" si="612"/>
        <v/>
      </c>
      <c r="GX67" s="58" t="str">
        <f t="shared" si="613"/>
        <v/>
      </c>
      <c r="GY67" s="58" t="str">
        <f t="shared" si="614"/>
        <v/>
      </c>
      <c r="GZ67" s="58" t="str">
        <f t="shared" si="615"/>
        <v/>
      </c>
      <c r="HA67" s="58" t="str">
        <f t="shared" si="616"/>
        <v/>
      </c>
      <c r="HB67" s="58" t="str">
        <f t="shared" si="617"/>
        <v/>
      </c>
      <c r="HC67" s="58" t="str">
        <f t="shared" si="618"/>
        <v/>
      </c>
      <c r="HD67" s="58" t="str">
        <f t="shared" si="619"/>
        <v/>
      </c>
      <c r="HE67" s="58" t="str">
        <f t="shared" si="620"/>
        <v/>
      </c>
      <c r="HF67" s="58" t="str">
        <f t="shared" si="621"/>
        <v/>
      </c>
      <c r="HG67" s="58" t="str">
        <f t="shared" si="622"/>
        <v/>
      </c>
      <c r="HH67" s="58" t="str">
        <f t="shared" si="623"/>
        <v/>
      </c>
      <c r="HI67" s="58" t="str">
        <f t="shared" si="624"/>
        <v/>
      </c>
      <c r="HJ67" s="58" t="str">
        <f t="shared" si="625"/>
        <v/>
      </c>
      <c r="HK67" s="58" t="str">
        <f t="shared" si="626"/>
        <v/>
      </c>
      <c r="HL67" s="58" t="str">
        <f t="shared" si="627"/>
        <v/>
      </c>
      <c r="HM67" s="58" t="str">
        <f t="shared" si="628"/>
        <v/>
      </c>
      <c r="HN67" s="58" t="str">
        <f t="shared" si="629"/>
        <v/>
      </c>
      <c r="HO67" s="58" t="str">
        <f t="shared" si="630"/>
        <v/>
      </c>
      <c r="HP67" s="58" t="str">
        <f t="shared" si="631"/>
        <v/>
      </c>
      <c r="HQ67" s="58" t="str">
        <f t="shared" si="632"/>
        <v/>
      </c>
      <c r="HR67" s="58" t="str">
        <f t="shared" si="633"/>
        <v/>
      </c>
      <c r="HS67" s="58" t="str">
        <f t="shared" si="634"/>
        <v/>
      </c>
      <c r="HT67" s="58" t="str">
        <f t="shared" si="635"/>
        <v/>
      </c>
      <c r="HU67" s="58" t="str">
        <f t="shared" si="636"/>
        <v/>
      </c>
      <c r="HV67" s="58" t="str">
        <f t="shared" si="637"/>
        <v/>
      </c>
      <c r="HW67" s="58" t="str">
        <f t="shared" si="638"/>
        <v/>
      </c>
      <c r="HX67" s="58" t="str">
        <f t="shared" si="639"/>
        <v/>
      </c>
      <c r="HY67" s="58" t="str">
        <f t="shared" si="640"/>
        <v/>
      </c>
      <c r="HZ67" s="58" t="str">
        <f t="shared" si="641"/>
        <v/>
      </c>
      <c r="IA67" s="58" t="str">
        <f t="shared" si="642"/>
        <v/>
      </c>
      <c r="IB67" s="58" t="str">
        <f t="shared" si="643"/>
        <v/>
      </c>
      <c r="IC67" s="58" t="str">
        <f t="shared" si="644"/>
        <v/>
      </c>
      <c r="ID67" s="58" t="str">
        <f t="shared" si="645"/>
        <v/>
      </c>
      <c r="IE67" s="58" t="str">
        <f t="shared" si="646"/>
        <v/>
      </c>
      <c r="IF67" s="58" t="str">
        <f t="shared" si="647"/>
        <v/>
      </c>
      <c r="IG67" s="58" t="str">
        <f t="shared" si="648"/>
        <v/>
      </c>
      <c r="IH67" s="58" t="str">
        <f t="shared" si="649"/>
        <v/>
      </c>
      <c r="II67" s="58" t="str">
        <f t="shared" si="650"/>
        <v/>
      </c>
      <c r="IJ67" s="58" t="str">
        <f t="shared" si="651"/>
        <v/>
      </c>
      <c r="IK67" s="58" t="str">
        <f t="shared" si="652"/>
        <v/>
      </c>
      <c r="IL67" s="58" t="str">
        <f t="shared" si="653"/>
        <v/>
      </c>
      <c r="IM67" s="58" t="str">
        <f t="shared" si="654"/>
        <v/>
      </c>
      <c r="IN67" s="58" t="str">
        <f t="shared" si="655"/>
        <v/>
      </c>
      <c r="IO67" s="58" t="str">
        <f t="shared" si="656"/>
        <v/>
      </c>
      <c r="IP67" s="58" t="str">
        <f t="shared" si="657"/>
        <v/>
      </c>
      <c r="IQ67" s="58" t="str">
        <f t="shared" si="658"/>
        <v/>
      </c>
      <c r="IR67" s="58" t="str">
        <f t="shared" si="659"/>
        <v/>
      </c>
      <c r="IS67" s="58" t="str">
        <f t="shared" si="660"/>
        <v/>
      </c>
      <c r="IT67" s="58" t="str">
        <f t="shared" si="661"/>
        <v/>
      </c>
      <c r="IU67" s="58" t="str">
        <f t="shared" si="662"/>
        <v/>
      </c>
      <c r="IV67" s="58" t="str">
        <f t="shared" si="663"/>
        <v/>
      </c>
      <c r="IW67" s="58" t="str">
        <f t="shared" si="664"/>
        <v/>
      </c>
      <c r="IX67" s="58" t="str">
        <f t="shared" si="665"/>
        <v/>
      </c>
      <c r="IY67" s="58" t="str">
        <f t="shared" si="666"/>
        <v/>
      </c>
      <c r="IZ67" s="58" t="str">
        <f t="shared" si="667"/>
        <v/>
      </c>
      <c r="JA67" s="58" t="str">
        <f t="shared" si="668"/>
        <v/>
      </c>
      <c r="JB67" s="58" t="str">
        <f t="shared" si="669"/>
        <v/>
      </c>
      <c r="JC67" s="58" t="str">
        <f t="shared" si="670"/>
        <v/>
      </c>
      <c r="JD67" s="58" t="str">
        <f t="shared" si="671"/>
        <v/>
      </c>
      <c r="JE67" s="58" t="str">
        <f t="shared" si="672"/>
        <v/>
      </c>
      <c r="JF67" s="58" t="str">
        <f t="shared" si="673"/>
        <v/>
      </c>
      <c r="JG67" s="58" t="str">
        <f t="shared" si="674"/>
        <v/>
      </c>
      <c r="JH67" s="58" t="str">
        <f t="shared" si="675"/>
        <v/>
      </c>
      <c r="JI67" s="58" t="str">
        <f t="shared" si="676"/>
        <v/>
      </c>
      <c r="JJ67" s="58" t="str">
        <f t="shared" si="677"/>
        <v/>
      </c>
      <c r="JK67" s="58" t="str">
        <f t="shared" si="678"/>
        <v/>
      </c>
      <c r="JL67" s="58" t="str">
        <f t="shared" si="679"/>
        <v/>
      </c>
      <c r="JM67" s="58" t="str">
        <f t="shared" si="680"/>
        <v/>
      </c>
      <c r="JN67" s="58" t="str">
        <f t="shared" si="681"/>
        <v/>
      </c>
      <c r="JO67" s="58" t="str">
        <f t="shared" si="682"/>
        <v/>
      </c>
      <c r="JP67" s="58" t="str">
        <f t="shared" si="683"/>
        <v/>
      </c>
      <c r="JQ67" s="58" t="str">
        <f t="shared" si="684"/>
        <v/>
      </c>
      <c r="JR67" s="58" t="str">
        <f t="shared" si="685"/>
        <v/>
      </c>
      <c r="JS67" s="58" t="str">
        <f t="shared" si="686"/>
        <v/>
      </c>
      <c r="JT67" s="58" t="str">
        <f t="shared" si="687"/>
        <v/>
      </c>
      <c r="JU67" s="58" t="str">
        <f t="shared" si="688"/>
        <v/>
      </c>
      <c r="JV67" s="58" t="str">
        <f t="shared" si="689"/>
        <v/>
      </c>
      <c r="JW67" s="58" t="str">
        <f t="shared" si="690"/>
        <v/>
      </c>
      <c r="JX67" s="58" t="str">
        <f t="shared" si="691"/>
        <v/>
      </c>
      <c r="JY67" s="58" t="str">
        <f t="shared" si="692"/>
        <v/>
      </c>
      <c r="JZ67" s="58" t="str">
        <f t="shared" si="693"/>
        <v/>
      </c>
      <c r="KA67" s="58" t="str">
        <f t="shared" si="694"/>
        <v/>
      </c>
      <c r="KB67" s="58" t="str">
        <f t="shared" si="695"/>
        <v/>
      </c>
      <c r="KC67" s="58" t="str">
        <f t="shared" si="696"/>
        <v/>
      </c>
      <c r="KD67" s="58" t="str">
        <f t="shared" si="697"/>
        <v/>
      </c>
      <c r="KE67" s="58" t="str">
        <f t="shared" si="698"/>
        <v/>
      </c>
      <c r="KF67" s="58" t="str">
        <f t="shared" si="699"/>
        <v/>
      </c>
      <c r="KG67" s="58" t="str">
        <f t="shared" si="700"/>
        <v/>
      </c>
      <c r="KH67" s="58" t="str">
        <f t="shared" si="701"/>
        <v/>
      </c>
      <c r="KI67" s="58" t="str">
        <f t="shared" si="702"/>
        <v/>
      </c>
      <c r="KJ67" s="58" t="str">
        <f t="shared" si="703"/>
        <v/>
      </c>
      <c r="KK67" s="58" t="str">
        <f t="shared" si="704"/>
        <v/>
      </c>
      <c r="KL67" s="58" t="str">
        <f t="shared" si="705"/>
        <v/>
      </c>
      <c r="KM67" s="58" t="str">
        <f t="shared" si="706"/>
        <v/>
      </c>
      <c r="KN67" s="58" t="str">
        <f t="shared" si="707"/>
        <v/>
      </c>
      <c r="KO67" s="58" t="str">
        <f t="shared" si="708"/>
        <v/>
      </c>
      <c r="KP67" s="58" t="str">
        <f t="shared" si="709"/>
        <v/>
      </c>
      <c r="KQ67" s="58" t="str">
        <f t="shared" si="710"/>
        <v/>
      </c>
      <c r="KR67" s="58" t="str">
        <f t="shared" si="711"/>
        <v/>
      </c>
      <c r="KS67" s="58" t="str">
        <f t="shared" si="712"/>
        <v/>
      </c>
      <c r="KT67" s="58" t="str">
        <f t="shared" si="713"/>
        <v/>
      </c>
      <c r="KU67" s="58" t="str">
        <f t="shared" si="714"/>
        <v/>
      </c>
      <c r="KV67" s="58" t="str">
        <f t="shared" si="715"/>
        <v/>
      </c>
      <c r="KW67" s="58" t="str">
        <f t="shared" si="716"/>
        <v/>
      </c>
      <c r="KX67" s="58" t="str">
        <f t="shared" si="717"/>
        <v/>
      </c>
    </row>
    <row r="68" spans="1:310" x14ac:dyDescent="0.55000000000000004">
      <c r="G68" s="48">
        <v>386.92759616688596</v>
      </c>
      <c r="H68" s="49" t="s">
        <v>23</v>
      </c>
      <c r="I68" s="56" t="s">
        <v>53</v>
      </c>
      <c r="K68" s="57" t="str">
        <f t="shared" si="418"/>
        <v/>
      </c>
      <c r="L68" s="57" t="str">
        <f t="shared" si="419"/>
        <v/>
      </c>
      <c r="M68" s="57" t="str">
        <f t="shared" si="420"/>
        <v/>
      </c>
      <c r="N68" s="57" t="str">
        <f t="shared" si="421"/>
        <v/>
      </c>
      <c r="O68" s="57" t="str">
        <f t="shared" si="422"/>
        <v/>
      </c>
      <c r="P68" s="57" t="str">
        <f t="shared" si="423"/>
        <v/>
      </c>
      <c r="Q68" s="57" t="str">
        <f t="shared" si="424"/>
        <v/>
      </c>
      <c r="R68" s="57" t="str">
        <f t="shared" si="425"/>
        <v/>
      </c>
      <c r="S68" s="57" t="str">
        <f t="shared" si="426"/>
        <v/>
      </c>
      <c r="T68" s="57" t="str">
        <f t="shared" si="427"/>
        <v/>
      </c>
      <c r="U68" s="57" t="str">
        <f t="shared" si="428"/>
        <v/>
      </c>
      <c r="V68" s="57" t="str">
        <f t="shared" si="429"/>
        <v/>
      </c>
      <c r="W68" s="57" t="str">
        <f t="shared" si="430"/>
        <v/>
      </c>
      <c r="X68" s="57" t="str">
        <f t="shared" si="431"/>
        <v/>
      </c>
      <c r="Y68" s="57" t="str">
        <f t="shared" si="432"/>
        <v/>
      </c>
      <c r="Z68" s="57" t="str">
        <f t="shared" si="433"/>
        <v/>
      </c>
      <c r="AA68" s="57" t="str">
        <f t="shared" si="434"/>
        <v/>
      </c>
      <c r="AB68" s="57" t="str">
        <f t="shared" si="435"/>
        <v/>
      </c>
      <c r="AC68" s="57" t="str">
        <f t="shared" si="436"/>
        <v/>
      </c>
      <c r="AD68" s="57" t="str">
        <f t="shared" si="437"/>
        <v/>
      </c>
      <c r="AE68" s="39" t="str">
        <f t="shared" si="438"/>
        <v/>
      </c>
      <c r="AF68" s="39" t="str">
        <f t="shared" si="439"/>
        <v/>
      </c>
      <c r="AG68" s="39" t="str">
        <f t="shared" si="440"/>
        <v/>
      </c>
      <c r="AH68" s="39" t="str">
        <f t="shared" si="441"/>
        <v/>
      </c>
      <c r="AI68" s="39" t="str">
        <f t="shared" si="442"/>
        <v/>
      </c>
      <c r="AJ68" s="39" t="str">
        <f t="shared" si="443"/>
        <v/>
      </c>
      <c r="AK68" s="39" t="str">
        <f t="shared" si="444"/>
        <v/>
      </c>
      <c r="AL68" s="39" t="str">
        <f t="shared" si="445"/>
        <v/>
      </c>
      <c r="AM68" s="39" t="str">
        <f t="shared" si="446"/>
        <v/>
      </c>
      <c r="AN68" s="39" t="str">
        <f t="shared" si="447"/>
        <v/>
      </c>
      <c r="AO68" s="39" t="str">
        <f t="shared" si="448"/>
        <v/>
      </c>
      <c r="AP68" s="39" t="str">
        <f t="shared" si="449"/>
        <v/>
      </c>
      <c r="AQ68" s="39" t="str">
        <f t="shared" si="450"/>
        <v/>
      </c>
      <c r="AR68" s="39" t="str">
        <f t="shared" si="451"/>
        <v/>
      </c>
      <c r="AS68" s="39" t="str">
        <f t="shared" si="452"/>
        <v/>
      </c>
      <c r="AT68" s="39" t="str">
        <f t="shared" si="453"/>
        <v/>
      </c>
      <c r="AU68" s="39" t="str">
        <f t="shared" si="454"/>
        <v/>
      </c>
      <c r="AV68" s="39" t="str">
        <f t="shared" si="455"/>
        <v/>
      </c>
      <c r="AW68" s="39" t="str">
        <f t="shared" si="456"/>
        <v/>
      </c>
      <c r="AX68" s="39" t="str">
        <f t="shared" si="457"/>
        <v/>
      </c>
      <c r="AY68" s="39" t="str">
        <f t="shared" si="458"/>
        <v/>
      </c>
      <c r="AZ68" s="39" t="str">
        <f t="shared" si="459"/>
        <v/>
      </c>
      <c r="BA68" s="39" t="str">
        <f t="shared" si="460"/>
        <v>N</v>
      </c>
      <c r="BB68" s="39" t="str">
        <f t="shared" si="461"/>
        <v/>
      </c>
      <c r="BC68" s="39" t="str">
        <f t="shared" si="462"/>
        <v/>
      </c>
      <c r="BD68" s="39" t="str">
        <f t="shared" si="463"/>
        <v/>
      </c>
      <c r="BE68" s="39" t="str">
        <f t="shared" si="464"/>
        <v/>
      </c>
      <c r="BF68" s="39" t="str">
        <f t="shared" si="465"/>
        <v/>
      </c>
      <c r="BG68" s="39" t="str">
        <f t="shared" si="466"/>
        <v/>
      </c>
      <c r="BH68" s="39" t="str">
        <f t="shared" si="467"/>
        <v/>
      </c>
      <c r="BI68" s="39" t="str">
        <f t="shared" si="468"/>
        <v>N</v>
      </c>
      <c r="BJ68" s="39" t="str">
        <f t="shared" si="469"/>
        <v/>
      </c>
      <c r="BK68" s="39" t="str">
        <f t="shared" si="470"/>
        <v/>
      </c>
      <c r="BL68" s="39" t="str">
        <f t="shared" si="471"/>
        <v/>
      </c>
      <c r="BM68" s="39" t="str">
        <f t="shared" si="472"/>
        <v/>
      </c>
      <c r="BN68" s="39" t="str">
        <f t="shared" si="473"/>
        <v/>
      </c>
      <c r="BO68" s="39" t="str">
        <f t="shared" si="474"/>
        <v/>
      </c>
      <c r="BP68" s="39" t="str">
        <f t="shared" si="475"/>
        <v>N</v>
      </c>
      <c r="BQ68" s="39" t="str">
        <f t="shared" si="476"/>
        <v/>
      </c>
      <c r="BR68" s="39" t="str">
        <f t="shared" si="477"/>
        <v>N</v>
      </c>
      <c r="BS68" s="39" t="str">
        <f t="shared" si="478"/>
        <v/>
      </c>
      <c r="BT68" s="39" t="str">
        <f t="shared" si="479"/>
        <v/>
      </c>
      <c r="BU68" s="39" t="str">
        <f t="shared" si="480"/>
        <v/>
      </c>
      <c r="BV68" s="39" t="str">
        <f t="shared" si="481"/>
        <v/>
      </c>
      <c r="BW68" s="39" t="str">
        <f t="shared" si="482"/>
        <v/>
      </c>
      <c r="BX68" s="39" t="str">
        <f t="shared" si="483"/>
        <v/>
      </c>
      <c r="BY68" s="39" t="str">
        <f t="shared" si="484"/>
        <v/>
      </c>
      <c r="BZ68" s="39" t="str">
        <f t="shared" si="485"/>
        <v/>
      </c>
      <c r="CA68" s="39" t="str">
        <f t="shared" si="486"/>
        <v/>
      </c>
      <c r="CB68" s="39" t="str">
        <f t="shared" si="487"/>
        <v/>
      </c>
      <c r="CC68" s="39" t="str">
        <f t="shared" si="488"/>
        <v/>
      </c>
      <c r="CD68" s="39" t="str">
        <f t="shared" si="489"/>
        <v>N</v>
      </c>
      <c r="CE68" s="39" t="str">
        <f t="shared" si="490"/>
        <v/>
      </c>
      <c r="CF68" s="39" t="str">
        <f t="shared" si="491"/>
        <v/>
      </c>
      <c r="CG68" s="39" t="str">
        <f t="shared" si="492"/>
        <v/>
      </c>
      <c r="CH68" s="39" t="str">
        <f t="shared" si="493"/>
        <v/>
      </c>
      <c r="CI68" s="39" t="str">
        <f t="shared" si="494"/>
        <v/>
      </c>
      <c r="CJ68" s="39" t="str">
        <f t="shared" si="495"/>
        <v/>
      </c>
      <c r="CK68" s="39" t="str">
        <f t="shared" si="496"/>
        <v>N</v>
      </c>
      <c r="CL68" s="39" t="str">
        <f t="shared" si="497"/>
        <v/>
      </c>
      <c r="CM68" s="39" t="str">
        <f t="shared" si="498"/>
        <v/>
      </c>
      <c r="CN68" s="39" t="str">
        <f t="shared" si="499"/>
        <v>N</v>
      </c>
      <c r="CO68" s="39" t="str">
        <f t="shared" si="500"/>
        <v/>
      </c>
      <c r="CP68" s="39" t="str">
        <f t="shared" si="501"/>
        <v/>
      </c>
      <c r="CQ68" s="39" t="str">
        <f t="shared" si="502"/>
        <v/>
      </c>
      <c r="CR68" s="39" t="str">
        <f t="shared" si="503"/>
        <v/>
      </c>
      <c r="CS68" s="39" t="str">
        <f t="shared" si="504"/>
        <v/>
      </c>
      <c r="CT68" s="39" t="str">
        <f t="shared" si="505"/>
        <v/>
      </c>
      <c r="CU68" s="39" t="str">
        <f t="shared" si="506"/>
        <v/>
      </c>
      <c r="CV68" s="39" t="str">
        <f t="shared" si="507"/>
        <v/>
      </c>
      <c r="CW68" s="39" t="str">
        <f t="shared" si="508"/>
        <v/>
      </c>
      <c r="CX68" s="39" t="str">
        <f t="shared" si="509"/>
        <v/>
      </c>
      <c r="CY68" s="39" t="str">
        <f t="shared" si="510"/>
        <v/>
      </c>
      <c r="CZ68" s="39" t="str">
        <f t="shared" si="511"/>
        <v/>
      </c>
      <c r="DA68" s="39" t="str">
        <f t="shared" si="512"/>
        <v/>
      </c>
      <c r="DB68" s="39" t="str">
        <f t="shared" si="513"/>
        <v/>
      </c>
      <c r="DC68" s="39" t="str">
        <f t="shared" si="514"/>
        <v/>
      </c>
      <c r="DD68" s="39" t="str">
        <f t="shared" si="515"/>
        <v/>
      </c>
      <c r="DE68" s="39" t="str">
        <f t="shared" si="516"/>
        <v/>
      </c>
      <c r="DF68" s="39" t="str">
        <f t="shared" si="517"/>
        <v/>
      </c>
      <c r="DG68" s="58" t="str">
        <f t="shared" si="518"/>
        <v/>
      </c>
      <c r="DH68" s="58" t="str">
        <f t="shared" si="519"/>
        <v/>
      </c>
      <c r="DI68" s="58" t="str">
        <f t="shared" si="520"/>
        <v/>
      </c>
      <c r="DJ68" s="58" t="str">
        <f t="shared" si="521"/>
        <v/>
      </c>
      <c r="DK68" s="58" t="str">
        <f t="shared" si="522"/>
        <v/>
      </c>
      <c r="DL68" s="58" t="str">
        <f t="shared" si="523"/>
        <v/>
      </c>
      <c r="DM68" s="58" t="str">
        <f t="shared" si="524"/>
        <v/>
      </c>
      <c r="DN68" s="58" t="str">
        <f t="shared" si="525"/>
        <v/>
      </c>
      <c r="DO68" s="58" t="str">
        <f t="shared" si="526"/>
        <v/>
      </c>
      <c r="DP68" s="58" t="str">
        <f t="shared" si="527"/>
        <v/>
      </c>
      <c r="DQ68" s="58" t="str">
        <f t="shared" si="528"/>
        <v/>
      </c>
      <c r="DR68" s="58" t="str">
        <f t="shared" si="529"/>
        <v/>
      </c>
      <c r="DS68" s="58" t="str">
        <f t="shared" si="530"/>
        <v/>
      </c>
      <c r="DT68" s="58" t="str">
        <f t="shared" si="531"/>
        <v/>
      </c>
      <c r="DU68" s="58" t="str">
        <f t="shared" si="532"/>
        <v/>
      </c>
      <c r="DV68" s="58" t="str">
        <f t="shared" si="533"/>
        <v/>
      </c>
      <c r="DW68" s="58" t="str">
        <f t="shared" si="534"/>
        <v/>
      </c>
      <c r="DX68" s="58" t="str">
        <f t="shared" si="535"/>
        <v/>
      </c>
      <c r="DY68" s="58" t="str">
        <f t="shared" si="536"/>
        <v/>
      </c>
      <c r="DZ68" s="58" t="str">
        <f t="shared" si="537"/>
        <v/>
      </c>
      <c r="EA68" s="58" t="str">
        <f t="shared" si="538"/>
        <v/>
      </c>
      <c r="EB68" s="58" t="str">
        <f t="shared" si="539"/>
        <v/>
      </c>
      <c r="EC68" s="58" t="str">
        <f t="shared" si="540"/>
        <v/>
      </c>
      <c r="ED68" s="58" t="str">
        <f t="shared" si="541"/>
        <v/>
      </c>
      <c r="EE68" s="58" t="str">
        <f t="shared" si="542"/>
        <v/>
      </c>
      <c r="EF68" s="58" t="str">
        <f t="shared" si="543"/>
        <v/>
      </c>
      <c r="EG68" s="58" t="str">
        <f t="shared" si="544"/>
        <v/>
      </c>
      <c r="EH68" s="58" t="str">
        <f t="shared" si="545"/>
        <v/>
      </c>
      <c r="EI68" s="58" t="str">
        <f t="shared" si="546"/>
        <v/>
      </c>
      <c r="EJ68" s="58" t="str">
        <f t="shared" si="547"/>
        <v/>
      </c>
      <c r="EK68" s="58" t="str">
        <f t="shared" si="548"/>
        <v/>
      </c>
      <c r="EL68" s="58" t="str">
        <f t="shared" si="549"/>
        <v/>
      </c>
      <c r="EM68" s="58" t="str">
        <f t="shared" si="550"/>
        <v/>
      </c>
      <c r="EN68" s="58" t="str">
        <f t="shared" si="551"/>
        <v/>
      </c>
      <c r="EO68" s="58" t="str">
        <f t="shared" si="552"/>
        <v/>
      </c>
      <c r="EP68" s="58" t="str">
        <f t="shared" si="553"/>
        <v/>
      </c>
      <c r="EQ68" s="58" t="str">
        <f t="shared" si="554"/>
        <v/>
      </c>
      <c r="ER68" s="58" t="str">
        <f t="shared" si="555"/>
        <v/>
      </c>
      <c r="ES68" s="58" t="str">
        <f t="shared" si="556"/>
        <v/>
      </c>
      <c r="ET68" s="58" t="str">
        <f t="shared" si="557"/>
        <v/>
      </c>
      <c r="EU68" s="58" t="str">
        <f t="shared" si="558"/>
        <v/>
      </c>
      <c r="EV68" s="58" t="str">
        <f t="shared" si="559"/>
        <v/>
      </c>
      <c r="EW68" s="58" t="str">
        <f t="shared" si="560"/>
        <v/>
      </c>
      <c r="EX68" s="58" t="str">
        <f t="shared" si="561"/>
        <v/>
      </c>
      <c r="EY68" s="58" t="str">
        <f t="shared" si="562"/>
        <v/>
      </c>
      <c r="EZ68" s="58" t="str">
        <f t="shared" si="563"/>
        <v/>
      </c>
      <c r="FA68" s="58" t="str">
        <f t="shared" si="564"/>
        <v/>
      </c>
      <c r="FB68" s="58" t="str">
        <f t="shared" si="565"/>
        <v/>
      </c>
      <c r="FC68" s="58" t="str">
        <f t="shared" si="566"/>
        <v/>
      </c>
      <c r="FD68" s="58" t="str">
        <f t="shared" si="567"/>
        <v/>
      </c>
      <c r="FE68" s="58" t="str">
        <f t="shared" si="568"/>
        <v/>
      </c>
      <c r="FF68" s="58" t="str">
        <f t="shared" si="569"/>
        <v/>
      </c>
      <c r="FG68" s="58" t="str">
        <f t="shared" si="570"/>
        <v/>
      </c>
      <c r="FH68" s="58" t="str">
        <f t="shared" si="571"/>
        <v/>
      </c>
      <c r="FI68" s="58" t="str">
        <f t="shared" si="572"/>
        <v/>
      </c>
      <c r="FJ68" s="58" t="str">
        <f t="shared" si="573"/>
        <v/>
      </c>
      <c r="FK68" s="58" t="str">
        <f t="shared" si="574"/>
        <v/>
      </c>
      <c r="FL68" s="58" t="str">
        <f t="shared" si="575"/>
        <v/>
      </c>
      <c r="FM68" s="58" t="str">
        <f t="shared" si="576"/>
        <v/>
      </c>
      <c r="FN68" s="58" t="str">
        <f t="shared" si="577"/>
        <v/>
      </c>
      <c r="FO68" s="58" t="str">
        <f t="shared" si="578"/>
        <v/>
      </c>
      <c r="FP68" s="58" t="str">
        <f t="shared" si="579"/>
        <v/>
      </c>
      <c r="FQ68" s="58" t="str">
        <f t="shared" si="580"/>
        <v/>
      </c>
      <c r="FR68" s="58" t="str">
        <f t="shared" si="581"/>
        <v/>
      </c>
      <c r="FS68" s="58" t="str">
        <f t="shared" si="582"/>
        <v/>
      </c>
      <c r="FT68" s="58" t="str">
        <f t="shared" si="583"/>
        <v/>
      </c>
      <c r="FU68" s="58" t="str">
        <f t="shared" si="584"/>
        <v/>
      </c>
      <c r="FV68" s="58" t="str">
        <f t="shared" si="585"/>
        <v/>
      </c>
      <c r="FW68" s="58" t="str">
        <f t="shared" si="586"/>
        <v/>
      </c>
      <c r="FX68" s="58" t="str">
        <f t="shared" si="587"/>
        <v/>
      </c>
      <c r="FY68" s="58" t="str">
        <f t="shared" si="588"/>
        <v/>
      </c>
      <c r="FZ68" s="58" t="str">
        <f t="shared" si="589"/>
        <v/>
      </c>
      <c r="GA68" s="58" t="str">
        <f t="shared" si="590"/>
        <v/>
      </c>
      <c r="GB68" s="58" t="str">
        <f t="shared" si="591"/>
        <v/>
      </c>
      <c r="GC68" s="58" t="str">
        <f t="shared" si="592"/>
        <v/>
      </c>
      <c r="GD68" s="58" t="str">
        <f t="shared" si="593"/>
        <v/>
      </c>
      <c r="GE68" s="58" t="str">
        <f t="shared" si="594"/>
        <v/>
      </c>
      <c r="GF68" s="58" t="str">
        <f t="shared" si="595"/>
        <v/>
      </c>
      <c r="GG68" s="58" t="str">
        <f t="shared" si="596"/>
        <v/>
      </c>
      <c r="GH68" s="58" t="str">
        <f t="shared" si="597"/>
        <v/>
      </c>
      <c r="GI68" s="58" t="str">
        <f t="shared" si="598"/>
        <v/>
      </c>
      <c r="GJ68" s="58" t="str">
        <f t="shared" si="599"/>
        <v/>
      </c>
      <c r="GK68" s="58" t="str">
        <f t="shared" si="600"/>
        <v/>
      </c>
      <c r="GL68" s="58" t="str">
        <f t="shared" si="601"/>
        <v/>
      </c>
      <c r="GM68" s="58" t="str">
        <f t="shared" si="602"/>
        <v/>
      </c>
      <c r="GN68" s="58" t="str">
        <f t="shared" si="603"/>
        <v/>
      </c>
      <c r="GO68" s="58" t="str">
        <f t="shared" si="604"/>
        <v/>
      </c>
      <c r="GP68" s="58" t="str">
        <f t="shared" si="605"/>
        <v/>
      </c>
      <c r="GQ68" s="58" t="str">
        <f t="shared" si="606"/>
        <v/>
      </c>
      <c r="GR68" s="58" t="str">
        <f t="shared" si="607"/>
        <v/>
      </c>
      <c r="GS68" s="58" t="str">
        <f t="shared" si="608"/>
        <v/>
      </c>
      <c r="GT68" s="58" t="str">
        <f t="shared" si="609"/>
        <v/>
      </c>
      <c r="GU68" s="58" t="str">
        <f t="shared" si="610"/>
        <v/>
      </c>
      <c r="GV68" s="58" t="str">
        <f t="shared" si="611"/>
        <v/>
      </c>
      <c r="GW68" s="58" t="str">
        <f t="shared" si="612"/>
        <v/>
      </c>
      <c r="GX68" s="58" t="str">
        <f t="shared" si="613"/>
        <v/>
      </c>
      <c r="GY68" s="58" t="str">
        <f t="shared" si="614"/>
        <v/>
      </c>
      <c r="GZ68" s="58" t="str">
        <f t="shared" si="615"/>
        <v/>
      </c>
      <c r="HA68" s="58" t="str">
        <f t="shared" si="616"/>
        <v/>
      </c>
      <c r="HB68" s="58" t="str">
        <f t="shared" si="617"/>
        <v/>
      </c>
      <c r="HC68" s="58" t="str">
        <f t="shared" si="618"/>
        <v/>
      </c>
      <c r="HD68" s="58" t="str">
        <f t="shared" si="619"/>
        <v/>
      </c>
      <c r="HE68" s="58" t="str">
        <f t="shared" si="620"/>
        <v/>
      </c>
      <c r="HF68" s="58" t="str">
        <f t="shared" si="621"/>
        <v/>
      </c>
      <c r="HG68" s="58" t="str">
        <f t="shared" si="622"/>
        <v/>
      </c>
      <c r="HH68" s="58" t="str">
        <f t="shared" si="623"/>
        <v/>
      </c>
      <c r="HI68" s="58" t="str">
        <f t="shared" si="624"/>
        <v/>
      </c>
      <c r="HJ68" s="58" t="str">
        <f t="shared" si="625"/>
        <v/>
      </c>
      <c r="HK68" s="58" t="str">
        <f t="shared" si="626"/>
        <v/>
      </c>
      <c r="HL68" s="58" t="str">
        <f t="shared" si="627"/>
        <v/>
      </c>
      <c r="HM68" s="58" t="str">
        <f t="shared" si="628"/>
        <v/>
      </c>
      <c r="HN68" s="58" t="str">
        <f t="shared" si="629"/>
        <v/>
      </c>
      <c r="HO68" s="58" t="str">
        <f t="shared" si="630"/>
        <v/>
      </c>
      <c r="HP68" s="58" t="str">
        <f t="shared" si="631"/>
        <v/>
      </c>
      <c r="HQ68" s="58" t="str">
        <f t="shared" si="632"/>
        <v/>
      </c>
      <c r="HR68" s="58" t="str">
        <f t="shared" si="633"/>
        <v/>
      </c>
      <c r="HS68" s="58" t="str">
        <f t="shared" si="634"/>
        <v/>
      </c>
      <c r="HT68" s="58" t="str">
        <f t="shared" si="635"/>
        <v/>
      </c>
      <c r="HU68" s="58" t="str">
        <f t="shared" si="636"/>
        <v/>
      </c>
      <c r="HV68" s="58" t="str">
        <f t="shared" si="637"/>
        <v/>
      </c>
      <c r="HW68" s="58" t="str">
        <f t="shared" si="638"/>
        <v/>
      </c>
      <c r="HX68" s="58" t="str">
        <f t="shared" si="639"/>
        <v/>
      </c>
      <c r="HY68" s="58" t="str">
        <f t="shared" si="640"/>
        <v/>
      </c>
      <c r="HZ68" s="58" t="str">
        <f t="shared" si="641"/>
        <v/>
      </c>
      <c r="IA68" s="58" t="str">
        <f t="shared" si="642"/>
        <v/>
      </c>
      <c r="IB68" s="58" t="str">
        <f t="shared" si="643"/>
        <v/>
      </c>
      <c r="IC68" s="58" t="str">
        <f t="shared" si="644"/>
        <v/>
      </c>
      <c r="ID68" s="58" t="str">
        <f t="shared" si="645"/>
        <v/>
      </c>
      <c r="IE68" s="58" t="str">
        <f t="shared" si="646"/>
        <v/>
      </c>
      <c r="IF68" s="58" t="str">
        <f t="shared" si="647"/>
        <v/>
      </c>
      <c r="IG68" s="58" t="str">
        <f t="shared" si="648"/>
        <v/>
      </c>
      <c r="IH68" s="58" t="str">
        <f t="shared" si="649"/>
        <v/>
      </c>
      <c r="II68" s="58" t="str">
        <f t="shared" si="650"/>
        <v/>
      </c>
      <c r="IJ68" s="58" t="str">
        <f t="shared" si="651"/>
        <v/>
      </c>
      <c r="IK68" s="58" t="str">
        <f t="shared" si="652"/>
        <v/>
      </c>
      <c r="IL68" s="58" t="str">
        <f t="shared" si="653"/>
        <v/>
      </c>
      <c r="IM68" s="58" t="str">
        <f t="shared" si="654"/>
        <v/>
      </c>
      <c r="IN68" s="58" t="str">
        <f t="shared" si="655"/>
        <v/>
      </c>
      <c r="IO68" s="58" t="str">
        <f t="shared" si="656"/>
        <v/>
      </c>
      <c r="IP68" s="58" t="str">
        <f t="shared" si="657"/>
        <v/>
      </c>
      <c r="IQ68" s="58" t="str">
        <f t="shared" si="658"/>
        <v/>
      </c>
      <c r="IR68" s="58" t="str">
        <f t="shared" si="659"/>
        <v/>
      </c>
      <c r="IS68" s="58" t="str">
        <f t="shared" si="660"/>
        <v/>
      </c>
      <c r="IT68" s="58" t="str">
        <f t="shared" si="661"/>
        <v/>
      </c>
      <c r="IU68" s="58" t="str">
        <f t="shared" si="662"/>
        <v/>
      </c>
      <c r="IV68" s="58" t="str">
        <f t="shared" si="663"/>
        <v/>
      </c>
      <c r="IW68" s="58" t="str">
        <f t="shared" si="664"/>
        <v/>
      </c>
      <c r="IX68" s="58" t="str">
        <f t="shared" si="665"/>
        <v/>
      </c>
      <c r="IY68" s="58" t="str">
        <f t="shared" si="666"/>
        <v/>
      </c>
      <c r="IZ68" s="58" t="str">
        <f t="shared" si="667"/>
        <v/>
      </c>
      <c r="JA68" s="58" t="str">
        <f t="shared" si="668"/>
        <v/>
      </c>
      <c r="JB68" s="58" t="str">
        <f t="shared" si="669"/>
        <v/>
      </c>
      <c r="JC68" s="58" t="str">
        <f t="shared" si="670"/>
        <v/>
      </c>
      <c r="JD68" s="58" t="str">
        <f t="shared" si="671"/>
        <v/>
      </c>
      <c r="JE68" s="58" t="str">
        <f t="shared" si="672"/>
        <v/>
      </c>
      <c r="JF68" s="58" t="str">
        <f t="shared" si="673"/>
        <v/>
      </c>
      <c r="JG68" s="58" t="str">
        <f t="shared" si="674"/>
        <v/>
      </c>
      <c r="JH68" s="58" t="str">
        <f t="shared" si="675"/>
        <v/>
      </c>
      <c r="JI68" s="58" t="str">
        <f t="shared" si="676"/>
        <v/>
      </c>
      <c r="JJ68" s="58" t="str">
        <f t="shared" si="677"/>
        <v/>
      </c>
      <c r="JK68" s="58" t="str">
        <f t="shared" si="678"/>
        <v/>
      </c>
      <c r="JL68" s="58" t="str">
        <f t="shared" si="679"/>
        <v/>
      </c>
      <c r="JM68" s="58" t="str">
        <f t="shared" si="680"/>
        <v/>
      </c>
      <c r="JN68" s="58" t="str">
        <f t="shared" si="681"/>
        <v/>
      </c>
      <c r="JO68" s="58" t="str">
        <f t="shared" si="682"/>
        <v/>
      </c>
      <c r="JP68" s="58" t="str">
        <f t="shared" si="683"/>
        <v/>
      </c>
      <c r="JQ68" s="58" t="str">
        <f t="shared" si="684"/>
        <v/>
      </c>
      <c r="JR68" s="58" t="str">
        <f t="shared" si="685"/>
        <v/>
      </c>
      <c r="JS68" s="58" t="str">
        <f t="shared" si="686"/>
        <v/>
      </c>
      <c r="JT68" s="58" t="str">
        <f t="shared" si="687"/>
        <v/>
      </c>
      <c r="JU68" s="58" t="str">
        <f t="shared" si="688"/>
        <v/>
      </c>
      <c r="JV68" s="58" t="str">
        <f t="shared" si="689"/>
        <v/>
      </c>
      <c r="JW68" s="58" t="str">
        <f t="shared" si="690"/>
        <v/>
      </c>
      <c r="JX68" s="58" t="str">
        <f t="shared" si="691"/>
        <v/>
      </c>
      <c r="JY68" s="58" t="str">
        <f t="shared" si="692"/>
        <v/>
      </c>
      <c r="JZ68" s="58" t="str">
        <f t="shared" si="693"/>
        <v/>
      </c>
      <c r="KA68" s="58" t="str">
        <f t="shared" si="694"/>
        <v/>
      </c>
      <c r="KB68" s="58" t="str">
        <f t="shared" si="695"/>
        <v/>
      </c>
      <c r="KC68" s="58" t="str">
        <f t="shared" si="696"/>
        <v/>
      </c>
      <c r="KD68" s="58" t="str">
        <f t="shared" si="697"/>
        <v/>
      </c>
      <c r="KE68" s="58" t="str">
        <f t="shared" si="698"/>
        <v/>
      </c>
      <c r="KF68" s="58" t="str">
        <f t="shared" si="699"/>
        <v/>
      </c>
      <c r="KG68" s="58" t="str">
        <f t="shared" si="700"/>
        <v/>
      </c>
      <c r="KH68" s="58" t="str">
        <f t="shared" si="701"/>
        <v/>
      </c>
      <c r="KI68" s="58" t="str">
        <f t="shared" si="702"/>
        <v/>
      </c>
      <c r="KJ68" s="58" t="str">
        <f t="shared" si="703"/>
        <v/>
      </c>
      <c r="KK68" s="58" t="str">
        <f t="shared" si="704"/>
        <v/>
      </c>
      <c r="KL68" s="58" t="str">
        <f t="shared" si="705"/>
        <v/>
      </c>
      <c r="KM68" s="58" t="str">
        <f t="shared" si="706"/>
        <v/>
      </c>
      <c r="KN68" s="58" t="str">
        <f t="shared" si="707"/>
        <v/>
      </c>
      <c r="KO68" s="58" t="str">
        <f t="shared" si="708"/>
        <v/>
      </c>
      <c r="KP68" s="58" t="str">
        <f t="shared" si="709"/>
        <v/>
      </c>
      <c r="KQ68" s="58" t="str">
        <f t="shared" si="710"/>
        <v/>
      </c>
      <c r="KR68" s="58" t="str">
        <f t="shared" si="711"/>
        <v/>
      </c>
      <c r="KS68" s="58" t="str">
        <f t="shared" si="712"/>
        <v/>
      </c>
      <c r="KT68" s="58" t="str">
        <f t="shared" si="713"/>
        <v/>
      </c>
      <c r="KU68" s="58" t="str">
        <f t="shared" si="714"/>
        <v/>
      </c>
      <c r="KV68" s="58" t="str">
        <f t="shared" si="715"/>
        <v/>
      </c>
      <c r="KW68" s="58" t="str">
        <f t="shared" si="716"/>
        <v/>
      </c>
      <c r="KX68" s="58" t="str">
        <f t="shared" si="717"/>
        <v/>
      </c>
    </row>
    <row r="69" spans="1:310" x14ac:dyDescent="0.55000000000000004">
      <c r="G69" s="48">
        <v>4.1345891182203998</v>
      </c>
      <c r="H69" s="49" t="s">
        <v>29</v>
      </c>
      <c r="I69" s="56" t="s">
        <v>65</v>
      </c>
      <c r="K69" s="57" t="str">
        <f t="shared" si="418"/>
        <v/>
      </c>
      <c r="L69" s="57" t="str">
        <f t="shared" si="419"/>
        <v/>
      </c>
      <c r="M69" s="57" t="str">
        <f t="shared" si="420"/>
        <v/>
      </c>
      <c r="N69" s="57" t="str">
        <f t="shared" si="421"/>
        <v/>
      </c>
      <c r="O69" s="57" t="str">
        <f t="shared" si="422"/>
        <v/>
      </c>
      <c r="P69" s="57" t="str">
        <f t="shared" si="423"/>
        <v/>
      </c>
      <c r="Q69" s="57" t="str">
        <f t="shared" si="424"/>
        <v>T</v>
      </c>
      <c r="R69" s="57" t="str">
        <f t="shared" si="425"/>
        <v/>
      </c>
      <c r="S69" s="57" t="str">
        <f t="shared" si="426"/>
        <v/>
      </c>
      <c r="T69" s="57" t="str">
        <f t="shared" si="427"/>
        <v/>
      </c>
      <c r="U69" s="57" t="str">
        <f t="shared" si="428"/>
        <v/>
      </c>
      <c r="V69" s="57" t="str">
        <f t="shared" si="429"/>
        <v/>
      </c>
      <c r="W69" s="57" t="str">
        <f t="shared" si="430"/>
        <v/>
      </c>
      <c r="X69" s="57" t="str">
        <f t="shared" si="431"/>
        <v/>
      </c>
      <c r="Y69" s="57" t="str">
        <f t="shared" si="432"/>
        <v/>
      </c>
      <c r="Z69" s="57" t="str">
        <f t="shared" si="433"/>
        <v/>
      </c>
      <c r="AA69" s="57" t="str">
        <f t="shared" si="434"/>
        <v/>
      </c>
      <c r="AB69" s="57" t="str">
        <f t="shared" si="435"/>
        <v/>
      </c>
      <c r="AC69" s="57" t="str">
        <f t="shared" si="436"/>
        <v>T</v>
      </c>
      <c r="AD69" s="57" t="str">
        <f t="shared" si="437"/>
        <v/>
      </c>
      <c r="AE69" s="39" t="str">
        <f t="shared" si="438"/>
        <v/>
      </c>
      <c r="AF69" s="39" t="str">
        <f t="shared" si="439"/>
        <v/>
      </c>
      <c r="AG69" s="39" t="str">
        <f t="shared" si="440"/>
        <v/>
      </c>
      <c r="AH69" s="39" t="str">
        <f t="shared" si="441"/>
        <v/>
      </c>
      <c r="AI69" s="39" t="str">
        <f t="shared" si="442"/>
        <v/>
      </c>
      <c r="AJ69" s="39" t="str">
        <f t="shared" si="443"/>
        <v/>
      </c>
      <c r="AK69" s="39" t="str">
        <f t="shared" si="444"/>
        <v/>
      </c>
      <c r="AL69" s="39" t="str">
        <f t="shared" si="445"/>
        <v/>
      </c>
      <c r="AM69" s="39" t="str">
        <f t="shared" si="446"/>
        <v/>
      </c>
      <c r="AN69" s="39" t="str">
        <f t="shared" si="447"/>
        <v/>
      </c>
      <c r="AO69" s="39" t="str">
        <f t="shared" si="448"/>
        <v/>
      </c>
      <c r="AP69" s="39" t="str">
        <f t="shared" si="449"/>
        <v/>
      </c>
      <c r="AQ69" s="39" t="str">
        <f t="shared" si="450"/>
        <v/>
      </c>
      <c r="AR69" s="39" t="str">
        <f t="shared" si="451"/>
        <v/>
      </c>
      <c r="AS69" s="39" t="str">
        <f t="shared" si="452"/>
        <v/>
      </c>
      <c r="AT69" s="39" t="str">
        <f t="shared" si="453"/>
        <v/>
      </c>
      <c r="AU69" s="39" t="str">
        <f t="shared" si="454"/>
        <v/>
      </c>
      <c r="AV69" s="39" t="str">
        <f t="shared" si="455"/>
        <v>T</v>
      </c>
      <c r="AW69" s="39" t="str">
        <f t="shared" si="456"/>
        <v/>
      </c>
      <c r="AX69" s="39" t="str">
        <f t="shared" si="457"/>
        <v/>
      </c>
      <c r="AY69" s="39" t="str">
        <f t="shared" si="458"/>
        <v/>
      </c>
      <c r="AZ69" s="39" t="str">
        <f t="shared" si="459"/>
        <v/>
      </c>
      <c r="BA69" s="39" t="str">
        <f t="shared" si="460"/>
        <v/>
      </c>
      <c r="BB69" s="39" t="str">
        <f t="shared" si="461"/>
        <v/>
      </c>
      <c r="BC69" s="39" t="str">
        <f t="shared" si="462"/>
        <v/>
      </c>
      <c r="BD69" s="39" t="str">
        <f t="shared" si="463"/>
        <v/>
      </c>
      <c r="BE69" s="39" t="str">
        <f t="shared" si="464"/>
        <v/>
      </c>
      <c r="BF69" s="39" t="str">
        <f t="shared" si="465"/>
        <v>T</v>
      </c>
      <c r="BG69" s="39" t="str">
        <f t="shared" si="466"/>
        <v/>
      </c>
      <c r="BH69" s="39" t="str">
        <f t="shared" si="467"/>
        <v/>
      </c>
      <c r="BI69" s="39" t="str">
        <f t="shared" si="468"/>
        <v/>
      </c>
      <c r="BJ69" s="39" t="str">
        <f t="shared" si="469"/>
        <v/>
      </c>
      <c r="BK69" s="39" t="str">
        <f t="shared" si="470"/>
        <v/>
      </c>
      <c r="BL69" s="39" t="str">
        <f t="shared" si="471"/>
        <v/>
      </c>
      <c r="BM69" s="39" t="str">
        <f t="shared" si="472"/>
        <v>T</v>
      </c>
      <c r="BN69" s="39" t="str">
        <f t="shared" si="473"/>
        <v/>
      </c>
      <c r="BO69" s="39" t="str">
        <f t="shared" si="474"/>
        <v/>
      </c>
      <c r="BP69" s="39" t="str">
        <f t="shared" si="475"/>
        <v/>
      </c>
      <c r="BQ69" s="39" t="str">
        <f t="shared" si="476"/>
        <v/>
      </c>
      <c r="BR69" s="39" t="str">
        <f t="shared" si="477"/>
        <v/>
      </c>
      <c r="BS69" s="39" t="str">
        <f t="shared" si="478"/>
        <v/>
      </c>
      <c r="BT69" s="39" t="str">
        <f t="shared" si="479"/>
        <v/>
      </c>
      <c r="BU69" s="39" t="str">
        <f t="shared" si="480"/>
        <v/>
      </c>
      <c r="BV69" s="39" t="str">
        <f t="shared" si="481"/>
        <v/>
      </c>
      <c r="BW69" s="39" t="str">
        <f t="shared" si="482"/>
        <v/>
      </c>
      <c r="BX69" s="39" t="str">
        <f t="shared" si="483"/>
        <v/>
      </c>
      <c r="BY69" s="39" t="str">
        <f t="shared" si="484"/>
        <v/>
      </c>
      <c r="BZ69" s="39" t="str">
        <f t="shared" si="485"/>
        <v/>
      </c>
      <c r="CA69" s="39" t="str">
        <f t="shared" si="486"/>
        <v/>
      </c>
      <c r="CB69" s="39" t="str">
        <f t="shared" si="487"/>
        <v/>
      </c>
      <c r="CC69" s="39" t="str">
        <f t="shared" si="488"/>
        <v/>
      </c>
      <c r="CD69" s="39" t="str">
        <f t="shared" si="489"/>
        <v/>
      </c>
      <c r="CE69" s="39" t="str">
        <f t="shared" si="490"/>
        <v/>
      </c>
      <c r="CF69" s="39" t="str">
        <f t="shared" si="491"/>
        <v>T</v>
      </c>
      <c r="CG69" s="39" t="str">
        <f t="shared" si="492"/>
        <v/>
      </c>
      <c r="CH69" s="39" t="str">
        <f t="shared" si="493"/>
        <v/>
      </c>
      <c r="CI69" s="39" t="str">
        <f t="shared" si="494"/>
        <v/>
      </c>
      <c r="CJ69" s="39" t="str">
        <f t="shared" si="495"/>
        <v/>
      </c>
      <c r="CK69" s="39" t="str">
        <f t="shared" si="496"/>
        <v/>
      </c>
      <c r="CL69" s="39" t="str">
        <f t="shared" si="497"/>
        <v/>
      </c>
      <c r="CM69" s="39" t="str">
        <f t="shared" si="498"/>
        <v/>
      </c>
      <c r="CN69" s="39" t="str">
        <f t="shared" si="499"/>
        <v/>
      </c>
      <c r="CO69" s="39" t="str">
        <f t="shared" si="500"/>
        <v/>
      </c>
      <c r="CP69" s="39" t="str">
        <f t="shared" si="501"/>
        <v/>
      </c>
      <c r="CQ69" s="39" t="str">
        <f t="shared" si="502"/>
        <v/>
      </c>
      <c r="CR69" s="39" t="str">
        <f t="shared" si="503"/>
        <v/>
      </c>
      <c r="CS69" s="39" t="str">
        <f t="shared" si="504"/>
        <v/>
      </c>
      <c r="CT69" s="39" t="str">
        <f t="shared" si="505"/>
        <v/>
      </c>
      <c r="CU69" s="39" t="str">
        <f t="shared" si="506"/>
        <v/>
      </c>
      <c r="CV69" s="39" t="str">
        <f t="shared" si="507"/>
        <v/>
      </c>
      <c r="CW69" s="39" t="str">
        <f t="shared" si="508"/>
        <v/>
      </c>
      <c r="CX69" s="39" t="str">
        <f t="shared" si="509"/>
        <v/>
      </c>
      <c r="CY69" s="39" t="str">
        <f t="shared" si="510"/>
        <v/>
      </c>
      <c r="CZ69" s="39" t="str">
        <f t="shared" si="511"/>
        <v/>
      </c>
      <c r="DA69" s="39" t="str">
        <f t="shared" si="512"/>
        <v/>
      </c>
      <c r="DB69" s="39" t="str">
        <f t="shared" si="513"/>
        <v/>
      </c>
      <c r="DC69" s="39" t="str">
        <f t="shared" si="514"/>
        <v/>
      </c>
      <c r="DD69" s="39" t="str">
        <f t="shared" si="515"/>
        <v/>
      </c>
      <c r="DE69" s="39" t="str">
        <f t="shared" si="516"/>
        <v/>
      </c>
      <c r="DF69" s="39" t="str">
        <f t="shared" si="517"/>
        <v/>
      </c>
      <c r="DG69" s="58" t="str">
        <f t="shared" si="518"/>
        <v/>
      </c>
      <c r="DH69" s="58" t="str">
        <f t="shared" si="519"/>
        <v/>
      </c>
      <c r="DI69" s="58" t="str">
        <f t="shared" si="520"/>
        <v/>
      </c>
      <c r="DJ69" s="58" t="str">
        <f t="shared" si="521"/>
        <v/>
      </c>
      <c r="DK69" s="58" t="str">
        <f t="shared" si="522"/>
        <v/>
      </c>
      <c r="DL69" s="58" t="str">
        <f t="shared" si="523"/>
        <v/>
      </c>
      <c r="DM69" s="58" t="str">
        <f t="shared" si="524"/>
        <v/>
      </c>
      <c r="DN69" s="58" t="str">
        <f t="shared" si="525"/>
        <v/>
      </c>
      <c r="DO69" s="58" t="str">
        <f t="shared" si="526"/>
        <v/>
      </c>
      <c r="DP69" s="58" t="str">
        <f t="shared" si="527"/>
        <v/>
      </c>
      <c r="DQ69" s="58" t="str">
        <f t="shared" si="528"/>
        <v/>
      </c>
      <c r="DR69" s="58" t="str">
        <f t="shared" si="529"/>
        <v/>
      </c>
      <c r="DS69" s="58" t="str">
        <f t="shared" si="530"/>
        <v/>
      </c>
      <c r="DT69" s="58" t="str">
        <f t="shared" si="531"/>
        <v/>
      </c>
      <c r="DU69" s="58" t="str">
        <f t="shared" si="532"/>
        <v/>
      </c>
      <c r="DV69" s="58" t="str">
        <f t="shared" si="533"/>
        <v/>
      </c>
      <c r="DW69" s="58" t="str">
        <f t="shared" si="534"/>
        <v/>
      </c>
      <c r="DX69" s="58" t="str">
        <f t="shared" si="535"/>
        <v/>
      </c>
      <c r="DY69" s="58" t="str">
        <f t="shared" si="536"/>
        <v/>
      </c>
      <c r="DZ69" s="58" t="str">
        <f t="shared" si="537"/>
        <v/>
      </c>
      <c r="EA69" s="58" t="str">
        <f t="shared" si="538"/>
        <v/>
      </c>
      <c r="EB69" s="58" t="str">
        <f t="shared" si="539"/>
        <v/>
      </c>
      <c r="EC69" s="58" t="str">
        <f t="shared" si="540"/>
        <v/>
      </c>
      <c r="ED69" s="58" t="str">
        <f t="shared" si="541"/>
        <v/>
      </c>
      <c r="EE69" s="58" t="str">
        <f t="shared" si="542"/>
        <v/>
      </c>
      <c r="EF69" s="58" t="str">
        <f t="shared" si="543"/>
        <v/>
      </c>
      <c r="EG69" s="58" t="str">
        <f t="shared" si="544"/>
        <v/>
      </c>
      <c r="EH69" s="58" t="str">
        <f t="shared" si="545"/>
        <v/>
      </c>
      <c r="EI69" s="58" t="str">
        <f t="shared" si="546"/>
        <v/>
      </c>
      <c r="EJ69" s="58" t="str">
        <f t="shared" si="547"/>
        <v/>
      </c>
      <c r="EK69" s="58" t="str">
        <f t="shared" si="548"/>
        <v/>
      </c>
      <c r="EL69" s="58" t="str">
        <f t="shared" si="549"/>
        <v/>
      </c>
      <c r="EM69" s="58" t="str">
        <f t="shared" si="550"/>
        <v/>
      </c>
      <c r="EN69" s="58" t="str">
        <f t="shared" si="551"/>
        <v/>
      </c>
      <c r="EO69" s="58" t="str">
        <f t="shared" si="552"/>
        <v/>
      </c>
      <c r="EP69" s="58" t="str">
        <f t="shared" si="553"/>
        <v/>
      </c>
      <c r="EQ69" s="58" t="str">
        <f t="shared" si="554"/>
        <v/>
      </c>
      <c r="ER69" s="58" t="str">
        <f t="shared" si="555"/>
        <v/>
      </c>
      <c r="ES69" s="58" t="str">
        <f t="shared" si="556"/>
        <v/>
      </c>
      <c r="ET69" s="58" t="str">
        <f t="shared" si="557"/>
        <v/>
      </c>
      <c r="EU69" s="58" t="str">
        <f t="shared" si="558"/>
        <v/>
      </c>
      <c r="EV69" s="58" t="str">
        <f t="shared" si="559"/>
        <v/>
      </c>
      <c r="EW69" s="58" t="str">
        <f t="shared" si="560"/>
        <v/>
      </c>
      <c r="EX69" s="58" t="str">
        <f t="shared" si="561"/>
        <v/>
      </c>
      <c r="EY69" s="58" t="str">
        <f t="shared" si="562"/>
        <v/>
      </c>
      <c r="EZ69" s="58" t="str">
        <f t="shared" si="563"/>
        <v/>
      </c>
      <c r="FA69" s="58" t="str">
        <f t="shared" si="564"/>
        <v/>
      </c>
      <c r="FB69" s="58" t="str">
        <f t="shared" si="565"/>
        <v/>
      </c>
      <c r="FC69" s="58" t="str">
        <f t="shared" si="566"/>
        <v/>
      </c>
      <c r="FD69" s="58" t="str">
        <f t="shared" si="567"/>
        <v/>
      </c>
      <c r="FE69" s="58" t="str">
        <f t="shared" si="568"/>
        <v/>
      </c>
      <c r="FF69" s="58" t="str">
        <f t="shared" si="569"/>
        <v/>
      </c>
      <c r="FG69" s="58" t="str">
        <f t="shared" si="570"/>
        <v/>
      </c>
      <c r="FH69" s="58" t="str">
        <f t="shared" si="571"/>
        <v/>
      </c>
      <c r="FI69" s="58" t="str">
        <f t="shared" si="572"/>
        <v/>
      </c>
      <c r="FJ69" s="58" t="str">
        <f t="shared" si="573"/>
        <v/>
      </c>
      <c r="FK69" s="58" t="str">
        <f t="shared" si="574"/>
        <v/>
      </c>
      <c r="FL69" s="58" t="str">
        <f t="shared" si="575"/>
        <v/>
      </c>
      <c r="FM69" s="58" t="str">
        <f t="shared" si="576"/>
        <v/>
      </c>
      <c r="FN69" s="58" t="str">
        <f t="shared" si="577"/>
        <v/>
      </c>
      <c r="FO69" s="58" t="str">
        <f t="shared" si="578"/>
        <v/>
      </c>
      <c r="FP69" s="58" t="str">
        <f t="shared" si="579"/>
        <v/>
      </c>
      <c r="FQ69" s="58" t="str">
        <f t="shared" si="580"/>
        <v/>
      </c>
      <c r="FR69" s="58" t="str">
        <f t="shared" si="581"/>
        <v/>
      </c>
      <c r="FS69" s="58" t="str">
        <f t="shared" si="582"/>
        <v/>
      </c>
      <c r="FT69" s="58" t="str">
        <f t="shared" si="583"/>
        <v/>
      </c>
      <c r="FU69" s="58" t="str">
        <f t="shared" si="584"/>
        <v/>
      </c>
      <c r="FV69" s="58" t="str">
        <f t="shared" si="585"/>
        <v/>
      </c>
      <c r="FW69" s="58" t="str">
        <f t="shared" si="586"/>
        <v/>
      </c>
      <c r="FX69" s="58" t="str">
        <f t="shared" si="587"/>
        <v/>
      </c>
      <c r="FY69" s="58" t="str">
        <f t="shared" si="588"/>
        <v/>
      </c>
      <c r="FZ69" s="58" t="str">
        <f t="shared" si="589"/>
        <v/>
      </c>
      <c r="GA69" s="58" t="str">
        <f t="shared" si="590"/>
        <v/>
      </c>
      <c r="GB69" s="58" t="str">
        <f t="shared" si="591"/>
        <v/>
      </c>
      <c r="GC69" s="58" t="str">
        <f t="shared" si="592"/>
        <v/>
      </c>
      <c r="GD69" s="58" t="str">
        <f t="shared" si="593"/>
        <v/>
      </c>
      <c r="GE69" s="58" t="str">
        <f t="shared" si="594"/>
        <v/>
      </c>
      <c r="GF69" s="58" t="str">
        <f t="shared" si="595"/>
        <v/>
      </c>
      <c r="GG69" s="58" t="str">
        <f t="shared" si="596"/>
        <v/>
      </c>
      <c r="GH69" s="58" t="str">
        <f t="shared" si="597"/>
        <v/>
      </c>
      <c r="GI69" s="58" t="str">
        <f t="shared" si="598"/>
        <v/>
      </c>
      <c r="GJ69" s="58" t="str">
        <f t="shared" si="599"/>
        <v/>
      </c>
      <c r="GK69" s="58" t="str">
        <f t="shared" si="600"/>
        <v/>
      </c>
      <c r="GL69" s="58" t="str">
        <f t="shared" si="601"/>
        <v/>
      </c>
      <c r="GM69" s="58" t="str">
        <f t="shared" si="602"/>
        <v/>
      </c>
      <c r="GN69" s="58" t="str">
        <f t="shared" si="603"/>
        <v/>
      </c>
      <c r="GO69" s="58" t="str">
        <f t="shared" si="604"/>
        <v/>
      </c>
      <c r="GP69" s="58" t="str">
        <f t="shared" si="605"/>
        <v/>
      </c>
      <c r="GQ69" s="58" t="str">
        <f t="shared" si="606"/>
        <v/>
      </c>
      <c r="GR69" s="58" t="str">
        <f t="shared" si="607"/>
        <v/>
      </c>
      <c r="GS69" s="58" t="str">
        <f t="shared" si="608"/>
        <v/>
      </c>
      <c r="GT69" s="58" t="str">
        <f t="shared" si="609"/>
        <v/>
      </c>
      <c r="GU69" s="58" t="str">
        <f t="shared" si="610"/>
        <v/>
      </c>
      <c r="GV69" s="58" t="str">
        <f t="shared" si="611"/>
        <v/>
      </c>
      <c r="GW69" s="58" t="str">
        <f t="shared" si="612"/>
        <v/>
      </c>
      <c r="GX69" s="58" t="str">
        <f t="shared" si="613"/>
        <v/>
      </c>
      <c r="GY69" s="58" t="str">
        <f t="shared" si="614"/>
        <v/>
      </c>
      <c r="GZ69" s="58" t="str">
        <f t="shared" si="615"/>
        <v/>
      </c>
      <c r="HA69" s="58" t="str">
        <f t="shared" si="616"/>
        <v/>
      </c>
      <c r="HB69" s="58" t="str">
        <f t="shared" si="617"/>
        <v/>
      </c>
      <c r="HC69" s="58" t="str">
        <f t="shared" si="618"/>
        <v/>
      </c>
      <c r="HD69" s="58" t="str">
        <f t="shared" si="619"/>
        <v/>
      </c>
      <c r="HE69" s="58" t="str">
        <f t="shared" si="620"/>
        <v/>
      </c>
      <c r="HF69" s="58" t="str">
        <f t="shared" si="621"/>
        <v/>
      </c>
      <c r="HG69" s="58" t="str">
        <f t="shared" si="622"/>
        <v/>
      </c>
      <c r="HH69" s="58" t="str">
        <f t="shared" si="623"/>
        <v/>
      </c>
      <c r="HI69" s="58" t="str">
        <f t="shared" si="624"/>
        <v/>
      </c>
      <c r="HJ69" s="58" t="str">
        <f t="shared" si="625"/>
        <v/>
      </c>
      <c r="HK69" s="58" t="str">
        <f t="shared" si="626"/>
        <v/>
      </c>
      <c r="HL69" s="58" t="str">
        <f t="shared" si="627"/>
        <v/>
      </c>
      <c r="HM69" s="58" t="str">
        <f t="shared" si="628"/>
        <v/>
      </c>
      <c r="HN69" s="58" t="str">
        <f t="shared" si="629"/>
        <v/>
      </c>
      <c r="HO69" s="58" t="str">
        <f t="shared" si="630"/>
        <v/>
      </c>
      <c r="HP69" s="58" t="str">
        <f t="shared" si="631"/>
        <v/>
      </c>
      <c r="HQ69" s="58" t="str">
        <f t="shared" si="632"/>
        <v/>
      </c>
      <c r="HR69" s="58" t="str">
        <f t="shared" si="633"/>
        <v/>
      </c>
      <c r="HS69" s="58" t="str">
        <f t="shared" si="634"/>
        <v/>
      </c>
      <c r="HT69" s="58" t="str">
        <f t="shared" si="635"/>
        <v/>
      </c>
      <c r="HU69" s="58" t="str">
        <f t="shared" si="636"/>
        <v/>
      </c>
      <c r="HV69" s="58" t="str">
        <f t="shared" si="637"/>
        <v/>
      </c>
      <c r="HW69" s="58" t="str">
        <f t="shared" si="638"/>
        <v/>
      </c>
      <c r="HX69" s="58" t="str">
        <f t="shared" si="639"/>
        <v/>
      </c>
      <c r="HY69" s="58" t="str">
        <f t="shared" si="640"/>
        <v/>
      </c>
      <c r="HZ69" s="58" t="str">
        <f t="shared" si="641"/>
        <v/>
      </c>
      <c r="IA69" s="58" t="str">
        <f t="shared" si="642"/>
        <v/>
      </c>
      <c r="IB69" s="58" t="str">
        <f t="shared" si="643"/>
        <v/>
      </c>
      <c r="IC69" s="58" t="str">
        <f t="shared" si="644"/>
        <v/>
      </c>
      <c r="ID69" s="58" t="str">
        <f t="shared" si="645"/>
        <v/>
      </c>
      <c r="IE69" s="58" t="str">
        <f t="shared" si="646"/>
        <v/>
      </c>
      <c r="IF69" s="58" t="str">
        <f t="shared" si="647"/>
        <v/>
      </c>
      <c r="IG69" s="58" t="str">
        <f t="shared" si="648"/>
        <v/>
      </c>
      <c r="IH69" s="58" t="str">
        <f t="shared" si="649"/>
        <v/>
      </c>
      <c r="II69" s="58" t="str">
        <f t="shared" si="650"/>
        <v/>
      </c>
      <c r="IJ69" s="58" t="str">
        <f t="shared" si="651"/>
        <v/>
      </c>
      <c r="IK69" s="58" t="str">
        <f t="shared" si="652"/>
        <v/>
      </c>
      <c r="IL69" s="58" t="str">
        <f t="shared" si="653"/>
        <v/>
      </c>
      <c r="IM69" s="58" t="str">
        <f t="shared" si="654"/>
        <v/>
      </c>
      <c r="IN69" s="58" t="str">
        <f t="shared" si="655"/>
        <v/>
      </c>
      <c r="IO69" s="58" t="str">
        <f t="shared" si="656"/>
        <v/>
      </c>
      <c r="IP69" s="58" t="str">
        <f t="shared" si="657"/>
        <v/>
      </c>
      <c r="IQ69" s="58" t="str">
        <f t="shared" si="658"/>
        <v/>
      </c>
      <c r="IR69" s="58" t="str">
        <f t="shared" si="659"/>
        <v/>
      </c>
      <c r="IS69" s="58" t="str">
        <f t="shared" si="660"/>
        <v/>
      </c>
      <c r="IT69" s="58" t="str">
        <f t="shared" si="661"/>
        <v/>
      </c>
      <c r="IU69" s="58" t="str">
        <f t="shared" si="662"/>
        <v/>
      </c>
      <c r="IV69" s="58" t="str">
        <f t="shared" si="663"/>
        <v/>
      </c>
      <c r="IW69" s="58" t="str">
        <f t="shared" si="664"/>
        <v/>
      </c>
      <c r="IX69" s="58" t="str">
        <f t="shared" si="665"/>
        <v/>
      </c>
      <c r="IY69" s="58" t="str">
        <f t="shared" si="666"/>
        <v/>
      </c>
      <c r="IZ69" s="58" t="str">
        <f t="shared" si="667"/>
        <v/>
      </c>
      <c r="JA69" s="58" t="str">
        <f t="shared" si="668"/>
        <v/>
      </c>
      <c r="JB69" s="58" t="str">
        <f t="shared" si="669"/>
        <v/>
      </c>
      <c r="JC69" s="58" t="str">
        <f t="shared" si="670"/>
        <v/>
      </c>
      <c r="JD69" s="58" t="str">
        <f t="shared" si="671"/>
        <v/>
      </c>
      <c r="JE69" s="58" t="str">
        <f t="shared" si="672"/>
        <v/>
      </c>
      <c r="JF69" s="58" t="str">
        <f t="shared" si="673"/>
        <v/>
      </c>
      <c r="JG69" s="58" t="str">
        <f t="shared" si="674"/>
        <v/>
      </c>
      <c r="JH69" s="58" t="str">
        <f t="shared" si="675"/>
        <v/>
      </c>
      <c r="JI69" s="58" t="str">
        <f t="shared" si="676"/>
        <v/>
      </c>
      <c r="JJ69" s="58" t="str">
        <f t="shared" si="677"/>
        <v/>
      </c>
      <c r="JK69" s="58" t="str">
        <f t="shared" si="678"/>
        <v/>
      </c>
      <c r="JL69" s="58" t="str">
        <f t="shared" si="679"/>
        <v/>
      </c>
      <c r="JM69" s="58" t="str">
        <f t="shared" si="680"/>
        <v/>
      </c>
      <c r="JN69" s="58" t="str">
        <f t="shared" si="681"/>
        <v/>
      </c>
      <c r="JO69" s="58" t="str">
        <f t="shared" si="682"/>
        <v/>
      </c>
      <c r="JP69" s="58" t="str">
        <f t="shared" si="683"/>
        <v/>
      </c>
      <c r="JQ69" s="58" t="str">
        <f t="shared" si="684"/>
        <v/>
      </c>
      <c r="JR69" s="58" t="str">
        <f t="shared" si="685"/>
        <v/>
      </c>
      <c r="JS69" s="58" t="str">
        <f t="shared" si="686"/>
        <v/>
      </c>
      <c r="JT69" s="58" t="str">
        <f t="shared" si="687"/>
        <v/>
      </c>
      <c r="JU69" s="58" t="str">
        <f t="shared" si="688"/>
        <v/>
      </c>
      <c r="JV69" s="58" t="str">
        <f t="shared" si="689"/>
        <v/>
      </c>
      <c r="JW69" s="58" t="str">
        <f t="shared" si="690"/>
        <v/>
      </c>
      <c r="JX69" s="58" t="str">
        <f t="shared" si="691"/>
        <v/>
      </c>
      <c r="JY69" s="58" t="str">
        <f t="shared" si="692"/>
        <v/>
      </c>
      <c r="JZ69" s="58" t="str">
        <f t="shared" si="693"/>
        <v/>
      </c>
      <c r="KA69" s="58" t="str">
        <f t="shared" si="694"/>
        <v/>
      </c>
      <c r="KB69" s="58" t="str">
        <f t="shared" si="695"/>
        <v/>
      </c>
      <c r="KC69" s="58" t="str">
        <f t="shared" si="696"/>
        <v/>
      </c>
      <c r="KD69" s="58" t="str">
        <f t="shared" si="697"/>
        <v/>
      </c>
      <c r="KE69" s="58" t="str">
        <f t="shared" si="698"/>
        <v/>
      </c>
      <c r="KF69" s="58" t="str">
        <f t="shared" si="699"/>
        <v/>
      </c>
      <c r="KG69" s="58" t="str">
        <f t="shared" si="700"/>
        <v/>
      </c>
      <c r="KH69" s="58" t="str">
        <f t="shared" si="701"/>
        <v/>
      </c>
      <c r="KI69" s="58" t="str">
        <f t="shared" si="702"/>
        <v/>
      </c>
      <c r="KJ69" s="58" t="str">
        <f t="shared" si="703"/>
        <v/>
      </c>
      <c r="KK69" s="58" t="str">
        <f t="shared" si="704"/>
        <v/>
      </c>
      <c r="KL69" s="58" t="str">
        <f t="shared" si="705"/>
        <v/>
      </c>
      <c r="KM69" s="58" t="str">
        <f t="shared" si="706"/>
        <v/>
      </c>
      <c r="KN69" s="58" t="str">
        <f t="shared" si="707"/>
        <v/>
      </c>
      <c r="KO69" s="58" t="str">
        <f t="shared" si="708"/>
        <v/>
      </c>
      <c r="KP69" s="58" t="str">
        <f t="shared" si="709"/>
        <v/>
      </c>
      <c r="KQ69" s="58" t="str">
        <f t="shared" si="710"/>
        <v/>
      </c>
      <c r="KR69" s="58" t="str">
        <f t="shared" si="711"/>
        <v/>
      </c>
      <c r="KS69" s="58" t="str">
        <f t="shared" si="712"/>
        <v/>
      </c>
      <c r="KT69" s="58" t="str">
        <f t="shared" si="713"/>
        <v/>
      </c>
      <c r="KU69" s="58" t="str">
        <f t="shared" si="714"/>
        <v/>
      </c>
      <c r="KV69" s="58" t="str">
        <f t="shared" si="715"/>
        <v/>
      </c>
      <c r="KW69" s="58" t="str">
        <f t="shared" si="716"/>
        <v/>
      </c>
      <c r="KX69" s="58" t="str">
        <f t="shared" si="717"/>
        <v/>
      </c>
    </row>
    <row r="70" spans="1:310" x14ac:dyDescent="0.55000000000000004">
      <c r="G70" s="48">
        <v>962.364888239724</v>
      </c>
      <c r="H70" s="49" t="s">
        <v>31</v>
      </c>
      <c r="I70" s="56" t="s">
        <v>59</v>
      </c>
      <c r="K70" s="57" t="str">
        <f t="shared" si="418"/>
        <v/>
      </c>
      <c r="L70" s="57" t="str">
        <f t="shared" si="419"/>
        <v/>
      </c>
      <c r="M70" s="57" t="str">
        <f t="shared" si="420"/>
        <v/>
      </c>
      <c r="N70" s="57" t="str">
        <f t="shared" si="421"/>
        <v/>
      </c>
      <c r="O70" s="57" t="str">
        <f t="shared" si="422"/>
        <v/>
      </c>
      <c r="P70" s="57" t="str">
        <f t="shared" si="423"/>
        <v/>
      </c>
      <c r="Q70" s="57" t="str">
        <f t="shared" si="424"/>
        <v/>
      </c>
      <c r="R70" s="57" t="str">
        <f t="shared" si="425"/>
        <v/>
      </c>
      <c r="S70" s="57" t="str">
        <f t="shared" si="426"/>
        <v/>
      </c>
      <c r="T70" s="57" t="str">
        <f t="shared" si="427"/>
        <v/>
      </c>
      <c r="U70" s="57" t="str">
        <f t="shared" si="428"/>
        <v/>
      </c>
      <c r="V70" s="57" t="str">
        <f t="shared" si="429"/>
        <v/>
      </c>
      <c r="W70" s="57" t="str">
        <f t="shared" si="430"/>
        <v/>
      </c>
      <c r="X70" s="57" t="str">
        <f t="shared" si="431"/>
        <v/>
      </c>
      <c r="Y70" s="57" t="str">
        <f t="shared" si="432"/>
        <v/>
      </c>
      <c r="Z70" s="57" t="str">
        <f t="shared" si="433"/>
        <v/>
      </c>
      <c r="AA70" s="57" t="str">
        <f t="shared" si="434"/>
        <v/>
      </c>
      <c r="AB70" s="57" t="str">
        <f t="shared" si="435"/>
        <v/>
      </c>
      <c r="AC70" s="57" t="str">
        <f t="shared" si="436"/>
        <v/>
      </c>
      <c r="AD70" s="57" t="str">
        <f t="shared" si="437"/>
        <v/>
      </c>
      <c r="AE70" s="39" t="str">
        <f t="shared" si="438"/>
        <v/>
      </c>
      <c r="AF70" s="39" t="str">
        <f t="shared" si="439"/>
        <v/>
      </c>
      <c r="AG70" s="39" t="str">
        <f t="shared" si="440"/>
        <v/>
      </c>
      <c r="AH70" s="39" t="str">
        <f t="shared" si="441"/>
        <v/>
      </c>
      <c r="AI70" s="39" t="str">
        <f t="shared" si="442"/>
        <v/>
      </c>
      <c r="AJ70" s="39" t="str">
        <f t="shared" si="443"/>
        <v/>
      </c>
      <c r="AK70" s="39" t="str">
        <f t="shared" si="444"/>
        <v/>
      </c>
      <c r="AL70" s="39" t="str">
        <f t="shared" si="445"/>
        <v/>
      </c>
      <c r="AM70" s="39" t="str">
        <f t="shared" si="446"/>
        <v/>
      </c>
      <c r="AN70" s="39" t="str">
        <f t="shared" si="447"/>
        <v/>
      </c>
      <c r="AO70" s="39" t="str">
        <f t="shared" si="448"/>
        <v/>
      </c>
      <c r="AP70" s="39" t="str">
        <f t="shared" si="449"/>
        <v/>
      </c>
      <c r="AQ70" s="39" t="str">
        <f t="shared" si="450"/>
        <v/>
      </c>
      <c r="AR70" s="39" t="str">
        <f t="shared" si="451"/>
        <v/>
      </c>
      <c r="AS70" s="39" t="str">
        <f t="shared" si="452"/>
        <v/>
      </c>
      <c r="AT70" s="39" t="str">
        <f t="shared" si="453"/>
        <v/>
      </c>
      <c r="AU70" s="39" t="str">
        <f t="shared" si="454"/>
        <v/>
      </c>
      <c r="AV70" s="39" t="str">
        <f t="shared" si="455"/>
        <v/>
      </c>
      <c r="AW70" s="39" t="str">
        <f t="shared" si="456"/>
        <v/>
      </c>
      <c r="AX70" s="39" t="str">
        <f t="shared" si="457"/>
        <v/>
      </c>
      <c r="AY70" s="39" t="str">
        <f t="shared" si="458"/>
        <v/>
      </c>
      <c r="AZ70" s="39" t="str">
        <f t="shared" si="459"/>
        <v/>
      </c>
      <c r="BA70" s="39" t="str">
        <f t="shared" si="460"/>
        <v/>
      </c>
      <c r="BB70" s="39" t="str">
        <f t="shared" si="461"/>
        <v/>
      </c>
      <c r="BC70" s="39" t="str">
        <f t="shared" si="462"/>
        <v/>
      </c>
      <c r="BD70" s="39" t="str">
        <f t="shared" si="463"/>
        <v/>
      </c>
      <c r="BE70" s="39" t="str">
        <f t="shared" si="464"/>
        <v/>
      </c>
      <c r="BF70" s="39" t="str">
        <f t="shared" si="465"/>
        <v/>
      </c>
      <c r="BG70" s="39" t="str">
        <f t="shared" si="466"/>
        <v/>
      </c>
      <c r="BH70" s="39" t="str">
        <f t="shared" si="467"/>
        <v/>
      </c>
      <c r="BI70" s="39" t="str">
        <f t="shared" si="468"/>
        <v/>
      </c>
      <c r="BJ70" s="39" t="str">
        <f t="shared" si="469"/>
        <v/>
      </c>
      <c r="BK70" s="39" t="str">
        <f t="shared" si="470"/>
        <v/>
      </c>
      <c r="BL70" s="39" t="str">
        <f t="shared" si="471"/>
        <v/>
      </c>
      <c r="BM70" s="39" t="str">
        <f t="shared" si="472"/>
        <v/>
      </c>
      <c r="BN70" s="39" t="str">
        <f t="shared" si="473"/>
        <v/>
      </c>
      <c r="BO70" s="39" t="str">
        <f t="shared" si="474"/>
        <v/>
      </c>
      <c r="BP70" s="39" t="str">
        <f t="shared" si="475"/>
        <v/>
      </c>
      <c r="BQ70" s="39" t="str">
        <f t="shared" si="476"/>
        <v/>
      </c>
      <c r="BR70" s="39" t="str">
        <f t="shared" si="477"/>
        <v/>
      </c>
      <c r="BS70" s="39" t="str">
        <f t="shared" si="478"/>
        <v/>
      </c>
      <c r="BT70" s="39" t="str">
        <f t="shared" si="479"/>
        <v>V</v>
      </c>
      <c r="BU70" s="39" t="str">
        <f t="shared" si="480"/>
        <v/>
      </c>
      <c r="BV70" s="39" t="str">
        <f t="shared" si="481"/>
        <v/>
      </c>
      <c r="BW70" s="39" t="str">
        <f t="shared" si="482"/>
        <v/>
      </c>
      <c r="BX70" s="39" t="str">
        <f t="shared" si="483"/>
        <v/>
      </c>
      <c r="BY70" s="39" t="str">
        <f t="shared" si="484"/>
        <v/>
      </c>
      <c r="BZ70" s="39" t="str">
        <f t="shared" si="485"/>
        <v/>
      </c>
      <c r="CA70" s="39" t="str">
        <f t="shared" si="486"/>
        <v/>
      </c>
      <c r="CB70" s="39" t="str">
        <f t="shared" si="487"/>
        <v/>
      </c>
      <c r="CC70" s="39" t="str">
        <f t="shared" si="488"/>
        <v/>
      </c>
      <c r="CD70" s="39" t="str">
        <f t="shared" si="489"/>
        <v/>
      </c>
      <c r="CE70" s="39" t="str">
        <f t="shared" si="490"/>
        <v/>
      </c>
      <c r="CF70" s="39" t="str">
        <f t="shared" si="491"/>
        <v/>
      </c>
      <c r="CG70" s="39" t="str">
        <f t="shared" si="492"/>
        <v/>
      </c>
      <c r="CH70" s="39" t="str">
        <f t="shared" si="493"/>
        <v/>
      </c>
      <c r="CI70" s="39" t="str">
        <f t="shared" si="494"/>
        <v/>
      </c>
      <c r="CJ70" s="39" t="str">
        <f t="shared" si="495"/>
        <v/>
      </c>
      <c r="CK70" s="39" t="str">
        <f t="shared" si="496"/>
        <v/>
      </c>
      <c r="CL70" s="39" t="str">
        <f t="shared" si="497"/>
        <v/>
      </c>
      <c r="CM70" s="39" t="str">
        <f t="shared" si="498"/>
        <v/>
      </c>
      <c r="CN70" s="39" t="str">
        <f t="shared" si="499"/>
        <v/>
      </c>
      <c r="CO70" s="39" t="str">
        <f t="shared" si="500"/>
        <v/>
      </c>
      <c r="CP70" s="39" t="str">
        <f t="shared" si="501"/>
        <v/>
      </c>
      <c r="CQ70" s="39" t="str">
        <f t="shared" si="502"/>
        <v/>
      </c>
      <c r="CR70" s="39" t="str">
        <f t="shared" si="503"/>
        <v/>
      </c>
      <c r="CS70" s="39" t="str">
        <f t="shared" si="504"/>
        <v/>
      </c>
      <c r="CT70" s="39" t="str">
        <f t="shared" si="505"/>
        <v/>
      </c>
      <c r="CU70" s="39" t="str">
        <f t="shared" si="506"/>
        <v/>
      </c>
      <c r="CV70" s="39" t="str">
        <f t="shared" si="507"/>
        <v/>
      </c>
      <c r="CW70" s="39" t="str">
        <f t="shared" si="508"/>
        <v/>
      </c>
      <c r="CX70" s="39" t="str">
        <f t="shared" si="509"/>
        <v/>
      </c>
      <c r="CY70" s="39" t="str">
        <f t="shared" si="510"/>
        <v/>
      </c>
      <c r="CZ70" s="39" t="str">
        <f t="shared" si="511"/>
        <v/>
      </c>
      <c r="DA70" s="39" t="str">
        <f t="shared" si="512"/>
        <v/>
      </c>
      <c r="DB70" s="39" t="str">
        <f t="shared" si="513"/>
        <v/>
      </c>
      <c r="DC70" s="39" t="str">
        <f t="shared" si="514"/>
        <v/>
      </c>
      <c r="DD70" s="39" t="str">
        <f t="shared" si="515"/>
        <v/>
      </c>
      <c r="DE70" s="39" t="str">
        <f t="shared" si="516"/>
        <v/>
      </c>
      <c r="DF70" s="39" t="str">
        <f t="shared" si="517"/>
        <v/>
      </c>
      <c r="DG70" s="58" t="str">
        <f t="shared" si="518"/>
        <v/>
      </c>
      <c r="DH70" s="58" t="str">
        <f t="shared" si="519"/>
        <v/>
      </c>
      <c r="DI70" s="58" t="str">
        <f t="shared" si="520"/>
        <v/>
      </c>
      <c r="DJ70" s="58" t="str">
        <f t="shared" si="521"/>
        <v/>
      </c>
      <c r="DK70" s="58" t="str">
        <f t="shared" si="522"/>
        <v/>
      </c>
      <c r="DL70" s="58" t="str">
        <f t="shared" si="523"/>
        <v/>
      </c>
      <c r="DM70" s="58" t="str">
        <f t="shared" si="524"/>
        <v/>
      </c>
      <c r="DN70" s="58" t="str">
        <f t="shared" si="525"/>
        <v/>
      </c>
      <c r="DO70" s="58" t="str">
        <f t="shared" si="526"/>
        <v/>
      </c>
      <c r="DP70" s="58" t="str">
        <f t="shared" si="527"/>
        <v/>
      </c>
      <c r="DQ70" s="58" t="str">
        <f t="shared" si="528"/>
        <v/>
      </c>
      <c r="DR70" s="58" t="str">
        <f t="shared" si="529"/>
        <v/>
      </c>
      <c r="DS70" s="58" t="str">
        <f t="shared" si="530"/>
        <v/>
      </c>
      <c r="DT70" s="58" t="str">
        <f t="shared" si="531"/>
        <v/>
      </c>
      <c r="DU70" s="58" t="str">
        <f t="shared" si="532"/>
        <v/>
      </c>
      <c r="DV70" s="58" t="str">
        <f t="shared" si="533"/>
        <v/>
      </c>
      <c r="DW70" s="58" t="str">
        <f t="shared" si="534"/>
        <v/>
      </c>
      <c r="DX70" s="58" t="str">
        <f t="shared" si="535"/>
        <v/>
      </c>
      <c r="DY70" s="58" t="str">
        <f t="shared" si="536"/>
        <v/>
      </c>
      <c r="DZ70" s="58" t="str">
        <f t="shared" si="537"/>
        <v/>
      </c>
      <c r="EA70" s="58" t="str">
        <f t="shared" si="538"/>
        <v/>
      </c>
      <c r="EB70" s="58" t="str">
        <f t="shared" si="539"/>
        <v/>
      </c>
      <c r="EC70" s="58" t="str">
        <f t="shared" si="540"/>
        <v/>
      </c>
      <c r="ED70" s="58" t="str">
        <f t="shared" si="541"/>
        <v/>
      </c>
      <c r="EE70" s="58" t="str">
        <f t="shared" si="542"/>
        <v/>
      </c>
      <c r="EF70" s="58" t="str">
        <f t="shared" si="543"/>
        <v/>
      </c>
      <c r="EG70" s="58" t="str">
        <f t="shared" si="544"/>
        <v/>
      </c>
      <c r="EH70" s="58" t="str">
        <f t="shared" si="545"/>
        <v/>
      </c>
      <c r="EI70" s="58" t="str">
        <f t="shared" si="546"/>
        <v/>
      </c>
      <c r="EJ70" s="58" t="str">
        <f t="shared" si="547"/>
        <v/>
      </c>
      <c r="EK70" s="58" t="str">
        <f t="shared" si="548"/>
        <v/>
      </c>
      <c r="EL70" s="58" t="str">
        <f t="shared" si="549"/>
        <v/>
      </c>
      <c r="EM70" s="58" t="str">
        <f t="shared" si="550"/>
        <v/>
      </c>
      <c r="EN70" s="58" t="str">
        <f t="shared" si="551"/>
        <v/>
      </c>
      <c r="EO70" s="58" t="str">
        <f t="shared" si="552"/>
        <v/>
      </c>
      <c r="EP70" s="58" t="str">
        <f t="shared" si="553"/>
        <v/>
      </c>
      <c r="EQ70" s="58" t="str">
        <f t="shared" si="554"/>
        <v/>
      </c>
      <c r="ER70" s="58" t="str">
        <f t="shared" si="555"/>
        <v/>
      </c>
      <c r="ES70" s="58" t="str">
        <f t="shared" si="556"/>
        <v/>
      </c>
      <c r="ET70" s="58" t="str">
        <f t="shared" si="557"/>
        <v/>
      </c>
      <c r="EU70" s="58" t="str">
        <f t="shared" si="558"/>
        <v/>
      </c>
      <c r="EV70" s="58" t="str">
        <f t="shared" si="559"/>
        <v/>
      </c>
      <c r="EW70" s="58" t="str">
        <f t="shared" si="560"/>
        <v/>
      </c>
      <c r="EX70" s="58" t="str">
        <f t="shared" si="561"/>
        <v/>
      </c>
      <c r="EY70" s="58" t="str">
        <f t="shared" si="562"/>
        <v/>
      </c>
      <c r="EZ70" s="58" t="str">
        <f t="shared" si="563"/>
        <v/>
      </c>
      <c r="FA70" s="58" t="str">
        <f t="shared" si="564"/>
        <v/>
      </c>
      <c r="FB70" s="58" t="str">
        <f t="shared" si="565"/>
        <v/>
      </c>
      <c r="FC70" s="58" t="str">
        <f t="shared" si="566"/>
        <v/>
      </c>
      <c r="FD70" s="58" t="str">
        <f t="shared" si="567"/>
        <v/>
      </c>
      <c r="FE70" s="58" t="str">
        <f t="shared" si="568"/>
        <v/>
      </c>
      <c r="FF70" s="58" t="str">
        <f t="shared" si="569"/>
        <v/>
      </c>
      <c r="FG70" s="58" t="str">
        <f t="shared" si="570"/>
        <v/>
      </c>
      <c r="FH70" s="58" t="str">
        <f t="shared" si="571"/>
        <v/>
      </c>
      <c r="FI70" s="58" t="str">
        <f t="shared" si="572"/>
        <v/>
      </c>
      <c r="FJ70" s="58" t="str">
        <f t="shared" si="573"/>
        <v/>
      </c>
      <c r="FK70" s="58" t="str">
        <f t="shared" si="574"/>
        <v/>
      </c>
      <c r="FL70" s="58" t="str">
        <f t="shared" si="575"/>
        <v/>
      </c>
      <c r="FM70" s="58" t="str">
        <f t="shared" si="576"/>
        <v/>
      </c>
      <c r="FN70" s="58" t="str">
        <f t="shared" si="577"/>
        <v/>
      </c>
      <c r="FO70" s="58" t="str">
        <f t="shared" si="578"/>
        <v/>
      </c>
      <c r="FP70" s="58" t="str">
        <f t="shared" si="579"/>
        <v/>
      </c>
      <c r="FQ70" s="58" t="str">
        <f t="shared" si="580"/>
        <v/>
      </c>
      <c r="FR70" s="58" t="str">
        <f t="shared" si="581"/>
        <v/>
      </c>
      <c r="FS70" s="58" t="str">
        <f t="shared" si="582"/>
        <v/>
      </c>
      <c r="FT70" s="58" t="str">
        <f t="shared" si="583"/>
        <v/>
      </c>
      <c r="FU70" s="58" t="str">
        <f t="shared" si="584"/>
        <v/>
      </c>
      <c r="FV70" s="58" t="str">
        <f t="shared" si="585"/>
        <v/>
      </c>
      <c r="FW70" s="58" t="str">
        <f t="shared" si="586"/>
        <v/>
      </c>
      <c r="FX70" s="58" t="str">
        <f t="shared" si="587"/>
        <v/>
      </c>
      <c r="FY70" s="58" t="str">
        <f t="shared" si="588"/>
        <v/>
      </c>
      <c r="FZ70" s="58" t="str">
        <f t="shared" si="589"/>
        <v/>
      </c>
      <c r="GA70" s="58" t="str">
        <f t="shared" si="590"/>
        <v/>
      </c>
      <c r="GB70" s="58" t="str">
        <f t="shared" si="591"/>
        <v/>
      </c>
      <c r="GC70" s="58" t="str">
        <f t="shared" si="592"/>
        <v/>
      </c>
      <c r="GD70" s="58" t="str">
        <f t="shared" si="593"/>
        <v/>
      </c>
      <c r="GE70" s="58" t="str">
        <f t="shared" si="594"/>
        <v/>
      </c>
      <c r="GF70" s="58" t="str">
        <f t="shared" si="595"/>
        <v/>
      </c>
      <c r="GG70" s="58" t="str">
        <f t="shared" si="596"/>
        <v/>
      </c>
      <c r="GH70" s="58" t="str">
        <f t="shared" si="597"/>
        <v/>
      </c>
      <c r="GI70" s="58" t="str">
        <f t="shared" si="598"/>
        <v/>
      </c>
      <c r="GJ70" s="58" t="str">
        <f t="shared" si="599"/>
        <v/>
      </c>
      <c r="GK70" s="58" t="str">
        <f t="shared" si="600"/>
        <v/>
      </c>
      <c r="GL70" s="58" t="str">
        <f t="shared" si="601"/>
        <v/>
      </c>
      <c r="GM70" s="58" t="str">
        <f t="shared" si="602"/>
        <v/>
      </c>
      <c r="GN70" s="58" t="str">
        <f t="shared" si="603"/>
        <v/>
      </c>
      <c r="GO70" s="58" t="str">
        <f t="shared" si="604"/>
        <v/>
      </c>
      <c r="GP70" s="58" t="str">
        <f t="shared" si="605"/>
        <v/>
      </c>
      <c r="GQ70" s="58" t="str">
        <f t="shared" si="606"/>
        <v/>
      </c>
      <c r="GR70" s="58" t="str">
        <f t="shared" si="607"/>
        <v/>
      </c>
      <c r="GS70" s="58" t="str">
        <f t="shared" si="608"/>
        <v/>
      </c>
      <c r="GT70" s="58" t="str">
        <f t="shared" si="609"/>
        <v/>
      </c>
      <c r="GU70" s="58" t="str">
        <f t="shared" si="610"/>
        <v/>
      </c>
      <c r="GV70" s="58" t="str">
        <f t="shared" si="611"/>
        <v/>
      </c>
      <c r="GW70" s="58" t="str">
        <f t="shared" si="612"/>
        <v/>
      </c>
      <c r="GX70" s="58" t="str">
        <f t="shared" si="613"/>
        <v/>
      </c>
      <c r="GY70" s="58" t="str">
        <f t="shared" si="614"/>
        <v/>
      </c>
      <c r="GZ70" s="58" t="str">
        <f t="shared" si="615"/>
        <v/>
      </c>
      <c r="HA70" s="58" t="str">
        <f t="shared" si="616"/>
        <v/>
      </c>
      <c r="HB70" s="58" t="str">
        <f t="shared" si="617"/>
        <v/>
      </c>
      <c r="HC70" s="58" t="str">
        <f t="shared" si="618"/>
        <v/>
      </c>
      <c r="HD70" s="58" t="str">
        <f t="shared" si="619"/>
        <v/>
      </c>
      <c r="HE70" s="58" t="str">
        <f t="shared" si="620"/>
        <v/>
      </c>
      <c r="HF70" s="58" t="str">
        <f t="shared" si="621"/>
        <v/>
      </c>
      <c r="HG70" s="58" t="str">
        <f t="shared" si="622"/>
        <v/>
      </c>
      <c r="HH70" s="58" t="str">
        <f t="shared" si="623"/>
        <v/>
      </c>
      <c r="HI70" s="58" t="str">
        <f t="shared" si="624"/>
        <v/>
      </c>
      <c r="HJ70" s="58" t="str">
        <f t="shared" si="625"/>
        <v/>
      </c>
      <c r="HK70" s="58" t="str">
        <f t="shared" si="626"/>
        <v/>
      </c>
      <c r="HL70" s="58" t="str">
        <f t="shared" si="627"/>
        <v/>
      </c>
      <c r="HM70" s="58" t="str">
        <f t="shared" si="628"/>
        <v/>
      </c>
      <c r="HN70" s="58" t="str">
        <f t="shared" si="629"/>
        <v/>
      </c>
      <c r="HO70" s="58" t="str">
        <f t="shared" si="630"/>
        <v/>
      </c>
      <c r="HP70" s="58" t="str">
        <f t="shared" si="631"/>
        <v/>
      </c>
      <c r="HQ70" s="58" t="str">
        <f t="shared" si="632"/>
        <v/>
      </c>
      <c r="HR70" s="58" t="str">
        <f t="shared" si="633"/>
        <v/>
      </c>
      <c r="HS70" s="58" t="str">
        <f t="shared" si="634"/>
        <v/>
      </c>
      <c r="HT70" s="58" t="str">
        <f t="shared" si="635"/>
        <v/>
      </c>
      <c r="HU70" s="58" t="str">
        <f t="shared" si="636"/>
        <v/>
      </c>
      <c r="HV70" s="58" t="str">
        <f t="shared" si="637"/>
        <v/>
      </c>
      <c r="HW70" s="58" t="str">
        <f t="shared" si="638"/>
        <v/>
      </c>
      <c r="HX70" s="58" t="str">
        <f t="shared" si="639"/>
        <v/>
      </c>
      <c r="HY70" s="58" t="str">
        <f t="shared" si="640"/>
        <v/>
      </c>
      <c r="HZ70" s="58" t="str">
        <f t="shared" si="641"/>
        <v/>
      </c>
      <c r="IA70" s="58" t="str">
        <f t="shared" si="642"/>
        <v/>
      </c>
      <c r="IB70" s="58" t="str">
        <f t="shared" si="643"/>
        <v/>
      </c>
      <c r="IC70" s="58" t="str">
        <f t="shared" si="644"/>
        <v/>
      </c>
      <c r="ID70" s="58" t="str">
        <f t="shared" si="645"/>
        <v/>
      </c>
      <c r="IE70" s="58" t="str">
        <f t="shared" si="646"/>
        <v/>
      </c>
      <c r="IF70" s="58" t="str">
        <f t="shared" si="647"/>
        <v/>
      </c>
      <c r="IG70" s="58" t="str">
        <f t="shared" si="648"/>
        <v/>
      </c>
      <c r="IH70" s="58" t="str">
        <f t="shared" si="649"/>
        <v/>
      </c>
      <c r="II70" s="58" t="str">
        <f t="shared" si="650"/>
        <v/>
      </c>
      <c r="IJ70" s="58" t="str">
        <f t="shared" si="651"/>
        <v/>
      </c>
      <c r="IK70" s="58" t="str">
        <f t="shared" si="652"/>
        <v/>
      </c>
      <c r="IL70" s="58" t="str">
        <f t="shared" si="653"/>
        <v/>
      </c>
      <c r="IM70" s="58" t="str">
        <f t="shared" si="654"/>
        <v/>
      </c>
      <c r="IN70" s="58" t="str">
        <f t="shared" si="655"/>
        <v/>
      </c>
      <c r="IO70" s="58" t="str">
        <f t="shared" si="656"/>
        <v/>
      </c>
      <c r="IP70" s="58" t="str">
        <f t="shared" si="657"/>
        <v/>
      </c>
      <c r="IQ70" s="58" t="str">
        <f t="shared" si="658"/>
        <v/>
      </c>
      <c r="IR70" s="58" t="str">
        <f t="shared" si="659"/>
        <v/>
      </c>
      <c r="IS70" s="58" t="str">
        <f t="shared" si="660"/>
        <v/>
      </c>
      <c r="IT70" s="58" t="str">
        <f t="shared" si="661"/>
        <v/>
      </c>
      <c r="IU70" s="58" t="str">
        <f t="shared" si="662"/>
        <v/>
      </c>
      <c r="IV70" s="58" t="str">
        <f t="shared" si="663"/>
        <v/>
      </c>
      <c r="IW70" s="58" t="str">
        <f t="shared" si="664"/>
        <v/>
      </c>
      <c r="IX70" s="58" t="str">
        <f t="shared" si="665"/>
        <v/>
      </c>
      <c r="IY70" s="58" t="str">
        <f t="shared" si="666"/>
        <v/>
      </c>
      <c r="IZ70" s="58" t="str">
        <f t="shared" si="667"/>
        <v/>
      </c>
      <c r="JA70" s="58" t="str">
        <f t="shared" si="668"/>
        <v/>
      </c>
      <c r="JB70" s="58" t="str">
        <f t="shared" si="669"/>
        <v/>
      </c>
      <c r="JC70" s="58" t="str">
        <f t="shared" si="670"/>
        <v/>
      </c>
      <c r="JD70" s="58" t="str">
        <f t="shared" si="671"/>
        <v/>
      </c>
      <c r="JE70" s="58" t="str">
        <f t="shared" si="672"/>
        <v/>
      </c>
      <c r="JF70" s="58" t="str">
        <f t="shared" si="673"/>
        <v/>
      </c>
      <c r="JG70" s="58" t="str">
        <f t="shared" si="674"/>
        <v/>
      </c>
      <c r="JH70" s="58" t="str">
        <f t="shared" si="675"/>
        <v/>
      </c>
      <c r="JI70" s="58" t="str">
        <f t="shared" si="676"/>
        <v/>
      </c>
      <c r="JJ70" s="58" t="str">
        <f t="shared" si="677"/>
        <v/>
      </c>
      <c r="JK70" s="58" t="str">
        <f t="shared" si="678"/>
        <v/>
      </c>
      <c r="JL70" s="58" t="str">
        <f t="shared" si="679"/>
        <v/>
      </c>
      <c r="JM70" s="58" t="str">
        <f t="shared" si="680"/>
        <v/>
      </c>
      <c r="JN70" s="58" t="str">
        <f t="shared" si="681"/>
        <v/>
      </c>
      <c r="JO70" s="58" t="str">
        <f t="shared" si="682"/>
        <v/>
      </c>
      <c r="JP70" s="58" t="str">
        <f t="shared" si="683"/>
        <v/>
      </c>
      <c r="JQ70" s="58" t="str">
        <f t="shared" si="684"/>
        <v/>
      </c>
      <c r="JR70" s="58" t="str">
        <f t="shared" si="685"/>
        <v/>
      </c>
      <c r="JS70" s="58" t="str">
        <f t="shared" si="686"/>
        <v/>
      </c>
      <c r="JT70" s="58" t="str">
        <f t="shared" si="687"/>
        <v/>
      </c>
      <c r="JU70" s="58" t="str">
        <f t="shared" si="688"/>
        <v/>
      </c>
      <c r="JV70" s="58" t="str">
        <f t="shared" si="689"/>
        <v/>
      </c>
      <c r="JW70" s="58" t="str">
        <f t="shared" si="690"/>
        <v/>
      </c>
      <c r="JX70" s="58" t="str">
        <f t="shared" si="691"/>
        <v/>
      </c>
      <c r="JY70" s="58" t="str">
        <f t="shared" si="692"/>
        <v/>
      </c>
      <c r="JZ70" s="58" t="str">
        <f t="shared" si="693"/>
        <v/>
      </c>
      <c r="KA70" s="58" t="str">
        <f t="shared" si="694"/>
        <v/>
      </c>
      <c r="KB70" s="58" t="str">
        <f t="shared" si="695"/>
        <v/>
      </c>
      <c r="KC70" s="58" t="str">
        <f t="shared" si="696"/>
        <v/>
      </c>
      <c r="KD70" s="58" t="str">
        <f t="shared" si="697"/>
        <v/>
      </c>
      <c r="KE70" s="58" t="str">
        <f t="shared" si="698"/>
        <v/>
      </c>
      <c r="KF70" s="58" t="str">
        <f t="shared" si="699"/>
        <v/>
      </c>
      <c r="KG70" s="58" t="str">
        <f t="shared" si="700"/>
        <v/>
      </c>
      <c r="KH70" s="58" t="str">
        <f t="shared" si="701"/>
        <v/>
      </c>
      <c r="KI70" s="58" t="str">
        <f t="shared" si="702"/>
        <v/>
      </c>
      <c r="KJ70" s="58" t="str">
        <f t="shared" si="703"/>
        <v/>
      </c>
      <c r="KK70" s="58" t="str">
        <f t="shared" si="704"/>
        <v/>
      </c>
      <c r="KL70" s="58" t="str">
        <f t="shared" si="705"/>
        <v/>
      </c>
      <c r="KM70" s="58" t="str">
        <f t="shared" si="706"/>
        <v/>
      </c>
      <c r="KN70" s="58" t="str">
        <f t="shared" si="707"/>
        <v/>
      </c>
      <c r="KO70" s="58" t="str">
        <f t="shared" si="708"/>
        <v/>
      </c>
      <c r="KP70" s="58" t="str">
        <f t="shared" si="709"/>
        <v/>
      </c>
      <c r="KQ70" s="58" t="str">
        <f t="shared" si="710"/>
        <v/>
      </c>
      <c r="KR70" s="58" t="str">
        <f t="shared" si="711"/>
        <v/>
      </c>
      <c r="KS70" s="58" t="str">
        <f t="shared" si="712"/>
        <v/>
      </c>
      <c r="KT70" s="58" t="str">
        <f t="shared" si="713"/>
        <v/>
      </c>
      <c r="KU70" s="58" t="str">
        <f t="shared" si="714"/>
        <v/>
      </c>
      <c r="KV70" s="58" t="str">
        <f t="shared" si="715"/>
        <v/>
      </c>
      <c r="KW70" s="58" t="str">
        <f t="shared" si="716"/>
        <v/>
      </c>
      <c r="KX70" s="58" t="str">
        <f t="shared" si="717"/>
        <v/>
      </c>
    </row>
    <row r="71" spans="1:310" x14ac:dyDescent="0.55000000000000004">
      <c r="G71" s="48">
        <v>652.54076020830848</v>
      </c>
      <c r="H71" s="49" t="s">
        <v>10</v>
      </c>
      <c r="I71" s="56" t="s">
        <v>41</v>
      </c>
      <c r="K71" s="57" t="str">
        <f t="shared" si="418"/>
        <v/>
      </c>
      <c r="L71" s="57" t="str">
        <f t="shared" si="419"/>
        <v/>
      </c>
      <c r="M71" s="57" t="str">
        <f t="shared" si="420"/>
        <v/>
      </c>
      <c r="N71" s="57" t="str">
        <f t="shared" si="421"/>
        <v/>
      </c>
      <c r="O71" s="57" t="str">
        <f t="shared" si="422"/>
        <v/>
      </c>
      <c r="P71" s="57" t="str">
        <f t="shared" si="423"/>
        <v/>
      </c>
      <c r="Q71" s="57" t="str">
        <f t="shared" si="424"/>
        <v/>
      </c>
      <c r="R71" s="57" t="str">
        <f t="shared" si="425"/>
        <v/>
      </c>
      <c r="S71" s="57" t="str">
        <f t="shared" si="426"/>
        <v/>
      </c>
      <c r="T71" s="57" t="str">
        <f t="shared" si="427"/>
        <v/>
      </c>
      <c r="U71" s="57" t="str">
        <f t="shared" si="428"/>
        <v/>
      </c>
      <c r="V71" s="57" t="str">
        <f t="shared" si="429"/>
        <v/>
      </c>
      <c r="W71" s="57" t="str">
        <f t="shared" si="430"/>
        <v/>
      </c>
      <c r="X71" s="57" t="str">
        <f t="shared" si="431"/>
        <v/>
      </c>
      <c r="Y71" s="57" t="str">
        <f t="shared" si="432"/>
        <v/>
      </c>
      <c r="Z71" s="57" t="str">
        <f t="shared" si="433"/>
        <v/>
      </c>
      <c r="AA71" s="57" t="str">
        <f t="shared" si="434"/>
        <v/>
      </c>
      <c r="AB71" s="57" t="str">
        <f t="shared" si="435"/>
        <v/>
      </c>
      <c r="AC71" s="57" t="str">
        <f t="shared" si="436"/>
        <v/>
      </c>
      <c r="AD71" s="57" t="str">
        <f t="shared" si="437"/>
        <v/>
      </c>
      <c r="AE71" s="39" t="str">
        <f t="shared" si="438"/>
        <v/>
      </c>
      <c r="AF71" s="39" t="str">
        <f t="shared" si="439"/>
        <v/>
      </c>
      <c r="AG71" s="39" t="str">
        <f t="shared" si="440"/>
        <v/>
      </c>
      <c r="AH71" s="39" t="str">
        <f t="shared" si="441"/>
        <v/>
      </c>
      <c r="AI71" s="39" t="str">
        <f t="shared" si="442"/>
        <v/>
      </c>
      <c r="AJ71" s="39" t="str">
        <f t="shared" si="443"/>
        <v/>
      </c>
      <c r="AK71" s="39" t="str">
        <f t="shared" si="444"/>
        <v/>
      </c>
      <c r="AL71" s="39" t="str">
        <f t="shared" si="445"/>
        <v/>
      </c>
      <c r="AM71" s="39" t="str">
        <f t="shared" si="446"/>
        <v/>
      </c>
      <c r="AN71" s="39" t="str">
        <f t="shared" si="447"/>
        <v/>
      </c>
      <c r="AO71" s="39" t="str">
        <f t="shared" si="448"/>
        <v/>
      </c>
      <c r="AP71" s="39" t="str">
        <f t="shared" si="449"/>
        <v/>
      </c>
      <c r="AQ71" s="39" t="str">
        <f t="shared" si="450"/>
        <v/>
      </c>
      <c r="AR71" s="39" t="str">
        <f t="shared" si="451"/>
        <v/>
      </c>
      <c r="AS71" s="39" t="str">
        <f t="shared" si="452"/>
        <v/>
      </c>
      <c r="AT71" s="39" t="str">
        <f t="shared" si="453"/>
        <v/>
      </c>
      <c r="AU71" s="39" t="str">
        <f t="shared" si="454"/>
        <v/>
      </c>
      <c r="AV71" s="39" t="str">
        <f t="shared" si="455"/>
        <v/>
      </c>
      <c r="AW71" s="39" t="str">
        <f t="shared" si="456"/>
        <v/>
      </c>
      <c r="AX71" s="39" t="str">
        <f t="shared" si="457"/>
        <v/>
      </c>
      <c r="AY71" s="39" t="str">
        <f t="shared" si="458"/>
        <v/>
      </c>
      <c r="AZ71" s="39" t="str">
        <f t="shared" si="459"/>
        <v/>
      </c>
      <c r="BA71" s="39" t="str">
        <f t="shared" si="460"/>
        <v/>
      </c>
      <c r="BB71" s="39" t="str">
        <f t="shared" si="461"/>
        <v/>
      </c>
      <c r="BC71" s="39" t="str">
        <f t="shared" si="462"/>
        <v/>
      </c>
      <c r="BD71" s="39" t="str">
        <f t="shared" si="463"/>
        <v/>
      </c>
      <c r="BE71" s="39" t="str">
        <f t="shared" si="464"/>
        <v/>
      </c>
      <c r="BF71" s="39" t="str">
        <f t="shared" si="465"/>
        <v/>
      </c>
      <c r="BG71" s="39" t="str">
        <f t="shared" si="466"/>
        <v/>
      </c>
      <c r="BH71" s="39" t="str">
        <f t="shared" si="467"/>
        <v/>
      </c>
      <c r="BI71" s="39" t="str">
        <f t="shared" si="468"/>
        <v/>
      </c>
      <c r="BJ71" s="39" t="str">
        <f t="shared" si="469"/>
        <v/>
      </c>
      <c r="BK71" s="39" t="str">
        <f t="shared" si="470"/>
        <v/>
      </c>
      <c r="BL71" s="39" t="str">
        <f t="shared" si="471"/>
        <v/>
      </c>
      <c r="BM71" s="39" t="str">
        <f t="shared" si="472"/>
        <v/>
      </c>
      <c r="BN71" s="39" t="str">
        <f t="shared" si="473"/>
        <v/>
      </c>
      <c r="BO71" s="39" t="str">
        <f t="shared" si="474"/>
        <v/>
      </c>
      <c r="BP71" s="39" t="str">
        <f t="shared" si="475"/>
        <v/>
      </c>
      <c r="BQ71" s="39" t="str">
        <f t="shared" si="476"/>
        <v/>
      </c>
      <c r="BR71" s="39" t="str">
        <f t="shared" si="477"/>
        <v/>
      </c>
      <c r="BS71" s="39" t="str">
        <f t="shared" si="478"/>
        <v/>
      </c>
      <c r="BT71" s="39" t="str">
        <f t="shared" si="479"/>
        <v/>
      </c>
      <c r="BU71" s="39" t="str">
        <f t="shared" si="480"/>
        <v/>
      </c>
      <c r="BV71" s="39" t="str">
        <f t="shared" si="481"/>
        <v/>
      </c>
      <c r="BW71" s="39" t="str">
        <f t="shared" si="482"/>
        <v/>
      </c>
      <c r="BX71" s="39" t="str">
        <f t="shared" si="483"/>
        <v/>
      </c>
      <c r="BY71" s="39" t="str">
        <f t="shared" si="484"/>
        <v/>
      </c>
      <c r="BZ71" s="39" t="str">
        <f t="shared" si="485"/>
        <v/>
      </c>
      <c r="CA71" s="39" t="str">
        <f t="shared" si="486"/>
        <v/>
      </c>
      <c r="CB71" s="39" t="str">
        <f t="shared" si="487"/>
        <v/>
      </c>
      <c r="CC71" s="39" t="str">
        <f t="shared" si="488"/>
        <v/>
      </c>
      <c r="CD71" s="39" t="str">
        <f t="shared" si="489"/>
        <v/>
      </c>
      <c r="CE71" s="39" t="str">
        <f t="shared" si="490"/>
        <v>K</v>
      </c>
      <c r="CF71" s="39" t="str">
        <f t="shared" si="491"/>
        <v/>
      </c>
      <c r="CG71" s="39" t="str">
        <f t="shared" si="492"/>
        <v/>
      </c>
      <c r="CH71" s="39" t="str">
        <f t="shared" si="493"/>
        <v/>
      </c>
      <c r="CI71" s="39" t="str">
        <f t="shared" si="494"/>
        <v/>
      </c>
      <c r="CJ71" s="39" t="str">
        <f t="shared" si="495"/>
        <v/>
      </c>
      <c r="CK71" s="39" t="str">
        <f t="shared" si="496"/>
        <v/>
      </c>
      <c r="CL71" s="39" t="str">
        <f t="shared" si="497"/>
        <v/>
      </c>
      <c r="CM71" s="39" t="str">
        <f t="shared" si="498"/>
        <v/>
      </c>
      <c r="CN71" s="39" t="str">
        <f t="shared" si="499"/>
        <v/>
      </c>
      <c r="CO71" s="39" t="str">
        <f t="shared" si="500"/>
        <v/>
      </c>
      <c r="CP71" s="39" t="str">
        <f t="shared" si="501"/>
        <v/>
      </c>
      <c r="CQ71" s="39" t="str">
        <f t="shared" si="502"/>
        <v/>
      </c>
      <c r="CR71" s="39" t="str">
        <f t="shared" si="503"/>
        <v/>
      </c>
      <c r="CS71" s="39" t="str">
        <f t="shared" si="504"/>
        <v/>
      </c>
      <c r="CT71" s="39" t="str">
        <f t="shared" si="505"/>
        <v/>
      </c>
      <c r="CU71" s="39" t="str">
        <f t="shared" si="506"/>
        <v/>
      </c>
      <c r="CV71" s="39" t="str">
        <f t="shared" si="507"/>
        <v/>
      </c>
      <c r="CW71" s="39" t="str">
        <f t="shared" si="508"/>
        <v/>
      </c>
      <c r="CX71" s="39" t="str">
        <f t="shared" si="509"/>
        <v/>
      </c>
      <c r="CY71" s="39" t="str">
        <f t="shared" si="510"/>
        <v/>
      </c>
      <c r="CZ71" s="39" t="str">
        <f t="shared" si="511"/>
        <v/>
      </c>
      <c r="DA71" s="39" t="str">
        <f t="shared" si="512"/>
        <v/>
      </c>
      <c r="DB71" s="39" t="str">
        <f t="shared" si="513"/>
        <v/>
      </c>
      <c r="DC71" s="39" t="str">
        <f t="shared" si="514"/>
        <v/>
      </c>
      <c r="DD71" s="39" t="str">
        <f t="shared" si="515"/>
        <v/>
      </c>
      <c r="DE71" s="39" t="str">
        <f t="shared" si="516"/>
        <v/>
      </c>
      <c r="DF71" s="39" t="str">
        <f t="shared" si="517"/>
        <v/>
      </c>
      <c r="DG71" s="58" t="str">
        <f t="shared" si="518"/>
        <v/>
      </c>
      <c r="DH71" s="58" t="str">
        <f t="shared" si="519"/>
        <v/>
      </c>
      <c r="DI71" s="58" t="str">
        <f t="shared" si="520"/>
        <v/>
      </c>
      <c r="DJ71" s="58" t="str">
        <f t="shared" si="521"/>
        <v/>
      </c>
      <c r="DK71" s="58" t="str">
        <f t="shared" si="522"/>
        <v/>
      </c>
      <c r="DL71" s="58" t="str">
        <f t="shared" si="523"/>
        <v/>
      </c>
      <c r="DM71" s="58" t="str">
        <f t="shared" si="524"/>
        <v/>
      </c>
      <c r="DN71" s="58" t="str">
        <f t="shared" si="525"/>
        <v/>
      </c>
      <c r="DO71" s="58" t="str">
        <f t="shared" si="526"/>
        <v/>
      </c>
      <c r="DP71" s="58" t="str">
        <f t="shared" si="527"/>
        <v/>
      </c>
      <c r="DQ71" s="58" t="str">
        <f t="shared" si="528"/>
        <v/>
      </c>
      <c r="DR71" s="58" t="str">
        <f t="shared" si="529"/>
        <v/>
      </c>
      <c r="DS71" s="58" t="str">
        <f t="shared" si="530"/>
        <v/>
      </c>
      <c r="DT71" s="58" t="str">
        <f t="shared" si="531"/>
        <v/>
      </c>
      <c r="DU71" s="58" t="str">
        <f t="shared" si="532"/>
        <v/>
      </c>
      <c r="DV71" s="58" t="str">
        <f t="shared" si="533"/>
        <v/>
      </c>
      <c r="DW71" s="58" t="str">
        <f t="shared" si="534"/>
        <v/>
      </c>
      <c r="DX71" s="58" t="str">
        <f t="shared" si="535"/>
        <v/>
      </c>
      <c r="DY71" s="58" t="str">
        <f t="shared" si="536"/>
        <v/>
      </c>
      <c r="DZ71" s="58" t="str">
        <f t="shared" si="537"/>
        <v/>
      </c>
      <c r="EA71" s="58" t="str">
        <f t="shared" si="538"/>
        <v/>
      </c>
      <c r="EB71" s="58" t="str">
        <f t="shared" si="539"/>
        <v/>
      </c>
      <c r="EC71" s="58" t="str">
        <f t="shared" si="540"/>
        <v/>
      </c>
      <c r="ED71" s="58" t="str">
        <f t="shared" si="541"/>
        <v/>
      </c>
      <c r="EE71" s="58" t="str">
        <f t="shared" si="542"/>
        <v/>
      </c>
      <c r="EF71" s="58" t="str">
        <f t="shared" si="543"/>
        <v/>
      </c>
      <c r="EG71" s="58" t="str">
        <f t="shared" si="544"/>
        <v/>
      </c>
      <c r="EH71" s="58" t="str">
        <f t="shared" si="545"/>
        <v/>
      </c>
      <c r="EI71" s="58" t="str">
        <f t="shared" si="546"/>
        <v/>
      </c>
      <c r="EJ71" s="58" t="str">
        <f t="shared" si="547"/>
        <v/>
      </c>
      <c r="EK71" s="58" t="str">
        <f t="shared" si="548"/>
        <v/>
      </c>
      <c r="EL71" s="58" t="str">
        <f t="shared" si="549"/>
        <v/>
      </c>
      <c r="EM71" s="58" t="str">
        <f t="shared" si="550"/>
        <v/>
      </c>
      <c r="EN71" s="58" t="str">
        <f t="shared" si="551"/>
        <v/>
      </c>
      <c r="EO71" s="58" t="str">
        <f t="shared" si="552"/>
        <v/>
      </c>
      <c r="EP71" s="58" t="str">
        <f t="shared" si="553"/>
        <v/>
      </c>
      <c r="EQ71" s="58" t="str">
        <f t="shared" si="554"/>
        <v/>
      </c>
      <c r="ER71" s="58" t="str">
        <f t="shared" si="555"/>
        <v/>
      </c>
      <c r="ES71" s="58" t="str">
        <f t="shared" si="556"/>
        <v/>
      </c>
      <c r="ET71" s="58" t="str">
        <f t="shared" si="557"/>
        <v/>
      </c>
      <c r="EU71" s="58" t="str">
        <f t="shared" si="558"/>
        <v/>
      </c>
      <c r="EV71" s="58" t="str">
        <f t="shared" si="559"/>
        <v/>
      </c>
      <c r="EW71" s="58" t="str">
        <f t="shared" si="560"/>
        <v/>
      </c>
      <c r="EX71" s="58" t="str">
        <f t="shared" si="561"/>
        <v/>
      </c>
      <c r="EY71" s="58" t="str">
        <f t="shared" si="562"/>
        <v/>
      </c>
      <c r="EZ71" s="58" t="str">
        <f t="shared" si="563"/>
        <v/>
      </c>
      <c r="FA71" s="58" t="str">
        <f t="shared" si="564"/>
        <v/>
      </c>
      <c r="FB71" s="58" t="str">
        <f t="shared" si="565"/>
        <v/>
      </c>
      <c r="FC71" s="58" t="str">
        <f t="shared" si="566"/>
        <v/>
      </c>
      <c r="FD71" s="58" t="str">
        <f t="shared" si="567"/>
        <v/>
      </c>
      <c r="FE71" s="58" t="str">
        <f t="shared" si="568"/>
        <v/>
      </c>
      <c r="FF71" s="58" t="str">
        <f t="shared" si="569"/>
        <v/>
      </c>
      <c r="FG71" s="58" t="str">
        <f t="shared" si="570"/>
        <v/>
      </c>
      <c r="FH71" s="58" t="str">
        <f t="shared" si="571"/>
        <v/>
      </c>
      <c r="FI71" s="58" t="str">
        <f t="shared" si="572"/>
        <v/>
      </c>
      <c r="FJ71" s="58" t="str">
        <f t="shared" si="573"/>
        <v/>
      </c>
      <c r="FK71" s="58" t="str">
        <f t="shared" si="574"/>
        <v/>
      </c>
      <c r="FL71" s="58" t="str">
        <f t="shared" si="575"/>
        <v/>
      </c>
      <c r="FM71" s="58" t="str">
        <f t="shared" si="576"/>
        <v/>
      </c>
      <c r="FN71" s="58" t="str">
        <f t="shared" si="577"/>
        <v/>
      </c>
      <c r="FO71" s="58" t="str">
        <f t="shared" si="578"/>
        <v/>
      </c>
      <c r="FP71" s="58" t="str">
        <f t="shared" si="579"/>
        <v/>
      </c>
      <c r="FQ71" s="58" t="str">
        <f t="shared" si="580"/>
        <v/>
      </c>
      <c r="FR71" s="58" t="str">
        <f t="shared" si="581"/>
        <v/>
      </c>
      <c r="FS71" s="58" t="str">
        <f t="shared" si="582"/>
        <v/>
      </c>
      <c r="FT71" s="58" t="str">
        <f t="shared" si="583"/>
        <v/>
      </c>
      <c r="FU71" s="58" t="str">
        <f t="shared" si="584"/>
        <v/>
      </c>
      <c r="FV71" s="58" t="str">
        <f t="shared" si="585"/>
        <v/>
      </c>
      <c r="FW71" s="58" t="str">
        <f t="shared" si="586"/>
        <v/>
      </c>
      <c r="FX71" s="58" t="str">
        <f t="shared" si="587"/>
        <v/>
      </c>
      <c r="FY71" s="58" t="str">
        <f t="shared" si="588"/>
        <v/>
      </c>
      <c r="FZ71" s="58" t="str">
        <f t="shared" si="589"/>
        <v/>
      </c>
      <c r="GA71" s="58" t="str">
        <f t="shared" si="590"/>
        <v/>
      </c>
      <c r="GB71" s="58" t="str">
        <f t="shared" si="591"/>
        <v/>
      </c>
      <c r="GC71" s="58" t="str">
        <f t="shared" si="592"/>
        <v/>
      </c>
      <c r="GD71" s="58" t="str">
        <f t="shared" si="593"/>
        <v/>
      </c>
      <c r="GE71" s="58" t="str">
        <f t="shared" si="594"/>
        <v/>
      </c>
      <c r="GF71" s="58" t="str">
        <f t="shared" si="595"/>
        <v/>
      </c>
      <c r="GG71" s="58" t="str">
        <f t="shared" si="596"/>
        <v/>
      </c>
      <c r="GH71" s="58" t="str">
        <f t="shared" si="597"/>
        <v/>
      </c>
      <c r="GI71" s="58" t="str">
        <f t="shared" si="598"/>
        <v/>
      </c>
      <c r="GJ71" s="58" t="str">
        <f t="shared" si="599"/>
        <v/>
      </c>
      <c r="GK71" s="58" t="str">
        <f t="shared" si="600"/>
        <v/>
      </c>
      <c r="GL71" s="58" t="str">
        <f t="shared" si="601"/>
        <v/>
      </c>
      <c r="GM71" s="58" t="str">
        <f t="shared" si="602"/>
        <v/>
      </c>
      <c r="GN71" s="58" t="str">
        <f t="shared" si="603"/>
        <v/>
      </c>
      <c r="GO71" s="58" t="str">
        <f t="shared" si="604"/>
        <v/>
      </c>
      <c r="GP71" s="58" t="str">
        <f t="shared" si="605"/>
        <v/>
      </c>
      <c r="GQ71" s="58" t="str">
        <f t="shared" si="606"/>
        <v/>
      </c>
      <c r="GR71" s="58" t="str">
        <f t="shared" si="607"/>
        <v/>
      </c>
      <c r="GS71" s="58" t="str">
        <f t="shared" si="608"/>
        <v/>
      </c>
      <c r="GT71" s="58" t="str">
        <f t="shared" si="609"/>
        <v/>
      </c>
      <c r="GU71" s="58" t="str">
        <f t="shared" si="610"/>
        <v/>
      </c>
      <c r="GV71" s="58" t="str">
        <f t="shared" si="611"/>
        <v/>
      </c>
      <c r="GW71" s="58" t="str">
        <f t="shared" si="612"/>
        <v/>
      </c>
      <c r="GX71" s="58" t="str">
        <f t="shared" si="613"/>
        <v/>
      </c>
      <c r="GY71" s="58" t="str">
        <f t="shared" si="614"/>
        <v/>
      </c>
      <c r="GZ71" s="58" t="str">
        <f t="shared" si="615"/>
        <v/>
      </c>
      <c r="HA71" s="58" t="str">
        <f t="shared" si="616"/>
        <v/>
      </c>
      <c r="HB71" s="58" t="str">
        <f t="shared" si="617"/>
        <v/>
      </c>
      <c r="HC71" s="58" t="str">
        <f t="shared" si="618"/>
        <v/>
      </c>
      <c r="HD71" s="58" t="str">
        <f t="shared" si="619"/>
        <v/>
      </c>
      <c r="HE71" s="58" t="str">
        <f t="shared" si="620"/>
        <v/>
      </c>
      <c r="HF71" s="58" t="str">
        <f t="shared" si="621"/>
        <v/>
      </c>
      <c r="HG71" s="58" t="str">
        <f t="shared" si="622"/>
        <v/>
      </c>
      <c r="HH71" s="58" t="str">
        <f t="shared" si="623"/>
        <v/>
      </c>
      <c r="HI71" s="58" t="str">
        <f t="shared" si="624"/>
        <v/>
      </c>
      <c r="HJ71" s="58" t="str">
        <f t="shared" si="625"/>
        <v/>
      </c>
      <c r="HK71" s="58" t="str">
        <f t="shared" si="626"/>
        <v/>
      </c>
      <c r="HL71" s="58" t="str">
        <f t="shared" si="627"/>
        <v/>
      </c>
      <c r="HM71" s="58" t="str">
        <f t="shared" si="628"/>
        <v/>
      </c>
      <c r="HN71" s="58" t="str">
        <f t="shared" si="629"/>
        <v/>
      </c>
      <c r="HO71" s="58" t="str">
        <f t="shared" si="630"/>
        <v/>
      </c>
      <c r="HP71" s="58" t="str">
        <f t="shared" si="631"/>
        <v/>
      </c>
      <c r="HQ71" s="58" t="str">
        <f t="shared" si="632"/>
        <v/>
      </c>
      <c r="HR71" s="58" t="str">
        <f t="shared" si="633"/>
        <v/>
      </c>
      <c r="HS71" s="58" t="str">
        <f t="shared" si="634"/>
        <v/>
      </c>
      <c r="HT71" s="58" t="str">
        <f t="shared" si="635"/>
        <v/>
      </c>
      <c r="HU71" s="58" t="str">
        <f t="shared" si="636"/>
        <v/>
      </c>
      <c r="HV71" s="58" t="str">
        <f t="shared" si="637"/>
        <v/>
      </c>
      <c r="HW71" s="58" t="str">
        <f t="shared" si="638"/>
        <v/>
      </c>
      <c r="HX71" s="58" t="str">
        <f t="shared" si="639"/>
        <v/>
      </c>
      <c r="HY71" s="58" t="str">
        <f t="shared" si="640"/>
        <v/>
      </c>
      <c r="HZ71" s="58" t="str">
        <f t="shared" si="641"/>
        <v/>
      </c>
      <c r="IA71" s="58" t="str">
        <f t="shared" si="642"/>
        <v/>
      </c>
      <c r="IB71" s="58" t="str">
        <f t="shared" si="643"/>
        <v/>
      </c>
      <c r="IC71" s="58" t="str">
        <f t="shared" si="644"/>
        <v/>
      </c>
      <c r="ID71" s="58" t="str">
        <f t="shared" si="645"/>
        <v/>
      </c>
      <c r="IE71" s="58" t="str">
        <f t="shared" si="646"/>
        <v/>
      </c>
      <c r="IF71" s="58" t="str">
        <f t="shared" si="647"/>
        <v/>
      </c>
      <c r="IG71" s="58" t="str">
        <f t="shared" si="648"/>
        <v/>
      </c>
      <c r="IH71" s="58" t="str">
        <f t="shared" si="649"/>
        <v/>
      </c>
      <c r="II71" s="58" t="str">
        <f t="shared" si="650"/>
        <v/>
      </c>
      <c r="IJ71" s="58" t="str">
        <f t="shared" si="651"/>
        <v/>
      </c>
      <c r="IK71" s="58" t="str">
        <f t="shared" si="652"/>
        <v/>
      </c>
      <c r="IL71" s="58" t="str">
        <f t="shared" si="653"/>
        <v/>
      </c>
      <c r="IM71" s="58" t="str">
        <f t="shared" si="654"/>
        <v/>
      </c>
      <c r="IN71" s="58" t="str">
        <f t="shared" si="655"/>
        <v/>
      </c>
      <c r="IO71" s="58" t="str">
        <f t="shared" si="656"/>
        <v/>
      </c>
      <c r="IP71" s="58" t="str">
        <f t="shared" si="657"/>
        <v/>
      </c>
      <c r="IQ71" s="58" t="str">
        <f t="shared" si="658"/>
        <v/>
      </c>
      <c r="IR71" s="58" t="str">
        <f t="shared" si="659"/>
        <v/>
      </c>
      <c r="IS71" s="58" t="str">
        <f t="shared" si="660"/>
        <v/>
      </c>
      <c r="IT71" s="58" t="str">
        <f t="shared" si="661"/>
        <v/>
      </c>
      <c r="IU71" s="58" t="str">
        <f t="shared" si="662"/>
        <v/>
      </c>
      <c r="IV71" s="58" t="str">
        <f t="shared" si="663"/>
        <v/>
      </c>
      <c r="IW71" s="58" t="str">
        <f t="shared" si="664"/>
        <v/>
      </c>
      <c r="IX71" s="58" t="str">
        <f t="shared" si="665"/>
        <v/>
      </c>
      <c r="IY71" s="58" t="str">
        <f t="shared" si="666"/>
        <v/>
      </c>
      <c r="IZ71" s="58" t="str">
        <f t="shared" si="667"/>
        <v/>
      </c>
      <c r="JA71" s="58" t="str">
        <f t="shared" si="668"/>
        <v/>
      </c>
      <c r="JB71" s="58" t="str">
        <f t="shared" si="669"/>
        <v/>
      </c>
      <c r="JC71" s="58" t="str">
        <f t="shared" si="670"/>
        <v/>
      </c>
      <c r="JD71" s="58" t="str">
        <f t="shared" si="671"/>
        <v/>
      </c>
      <c r="JE71" s="58" t="str">
        <f t="shared" si="672"/>
        <v/>
      </c>
      <c r="JF71" s="58" t="str">
        <f t="shared" si="673"/>
        <v/>
      </c>
      <c r="JG71" s="58" t="str">
        <f t="shared" si="674"/>
        <v/>
      </c>
      <c r="JH71" s="58" t="str">
        <f t="shared" si="675"/>
        <v/>
      </c>
      <c r="JI71" s="58" t="str">
        <f t="shared" si="676"/>
        <v/>
      </c>
      <c r="JJ71" s="58" t="str">
        <f t="shared" si="677"/>
        <v/>
      </c>
      <c r="JK71" s="58" t="str">
        <f t="shared" si="678"/>
        <v/>
      </c>
      <c r="JL71" s="58" t="str">
        <f t="shared" si="679"/>
        <v/>
      </c>
      <c r="JM71" s="58" t="str">
        <f t="shared" si="680"/>
        <v/>
      </c>
      <c r="JN71" s="58" t="str">
        <f t="shared" si="681"/>
        <v/>
      </c>
      <c r="JO71" s="58" t="str">
        <f t="shared" si="682"/>
        <v/>
      </c>
      <c r="JP71" s="58" t="str">
        <f t="shared" si="683"/>
        <v/>
      </c>
      <c r="JQ71" s="58" t="str">
        <f t="shared" si="684"/>
        <v/>
      </c>
      <c r="JR71" s="58" t="str">
        <f t="shared" si="685"/>
        <v/>
      </c>
      <c r="JS71" s="58" t="str">
        <f t="shared" si="686"/>
        <v/>
      </c>
      <c r="JT71" s="58" t="str">
        <f t="shared" si="687"/>
        <v/>
      </c>
      <c r="JU71" s="58" t="str">
        <f t="shared" si="688"/>
        <v/>
      </c>
      <c r="JV71" s="58" t="str">
        <f t="shared" si="689"/>
        <v/>
      </c>
      <c r="JW71" s="58" t="str">
        <f t="shared" si="690"/>
        <v/>
      </c>
      <c r="JX71" s="58" t="str">
        <f t="shared" si="691"/>
        <v/>
      </c>
      <c r="JY71" s="58" t="str">
        <f t="shared" si="692"/>
        <v/>
      </c>
      <c r="JZ71" s="58" t="str">
        <f t="shared" si="693"/>
        <v/>
      </c>
      <c r="KA71" s="58" t="str">
        <f t="shared" si="694"/>
        <v/>
      </c>
      <c r="KB71" s="58" t="str">
        <f t="shared" si="695"/>
        <v/>
      </c>
      <c r="KC71" s="58" t="str">
        <f t="shared" si="696"/>
        <v/>
      </c>
      <c r="KD71" s="58" t="str">
        <f t="shared" si="697"/>
        <v/>
      </c>
      <c r="KE71" s="58" t="str">
        <f t="shared" si="698"/>
        <v/>
      </c>
      <c r="KF71" s="58" t="str">
        <f t="shared" si="699"/>
        <v/>
      </c>
      <c r="KG71" s="58" t="str">
        <f t="shared" si="700"/>
        <v/>
      </c>
      <c r="KH71" s="58" t="str">
        <f t="shared" si="701"/>
        <v/>
      </c>
      <c r="KI71" s="58" t="str">
        <f t="shared" si="702"/>
        <v/>
      </c>
      <c r="KJ71" s="58" t="str">
        <f t="shared" si="703"/>
        <v/>
      </c>
      <c r="KK71" s="58" t="str">
        <f t="shared" si="704"/>
        <v/>
      </c>
      <c r="KL71" s="58" t="str">
        <f t="shared" si="705"/>
        <v/>
      </c>
      <c r="KM71" s="58" t="str">
        <f t="shared" si="706"/>
        <v/>
      </c>
      <c r="KN71" s="58" t="str">
        <f t="shared" si="707"/>
        <v/>
      </c>
      <c r="KO71" s="58" t="str">
        <f t="shared" si="708"/>
        <v/>
      </c>
      <c r="KP71" s="58" t="str">
        <f t="shared" si="709"/>
        <v/>
      </c>
      <c r="KQ71" s="58" t="str">
        <f t="shared" si="710"/>
        <v/>
      </c>
      <c r="KR71" s="58" t="str">
        <f t="shared" si="711"/>
        <v/>
      </c>
      <c r="KS71" s="58" t="str">
        <f t="shared" si="712"/>
        <v/>
      </c>
      <c r="KT71" s="58" t="str">
        <f t="shared" si="713"/>
        <v/>
      </c>
      <c r="KU71" s="58" t="str">
        <f t="shared" si="714"/>
        <v/>
      </c>
      <c r="KV71" s="58" t="str">
        <f t="shared" si="715"/>
        <v/>
      </c>
      <c r="KW71" s="58" t="str">
        <f t="shared" si="716"/>
        <v/>
      </c>
      <c r="KX71" s="58" t="str">
        <f t="shared" si="717"/>
        <v/>
      </c>
    </row>
    <row r="72" spans="1:310" x14ac:dyDescent="0.55000000000000004">
      <c r="G72" s="48">
        <v>722.43729786294773</v>
      </c>
      <c r="H72" s="49" t="s">
        <v>26</v>
      </c>
      <c r="I72" s="56" t="s">
        <v>42</v>
      </c>
      <c r="K72" s="57" t="str">
        <f t="shared" si="418"/>
        <v/>
      </c>
      <c r="L72" s="57" t="str">
        <f t="shared" si="419"/>
        <v/>
      </c>
      <c r="M72" s="57" t="str">
        <f t="shared" si="420"/>
        <v/>
      </c>
      <c r="N72" s="57" t="str">
        <f t="shared" si="421"/>
        <v/>
      </c>
      <c r="O72" s="57" t="str">
        <f t="shared" si="422"/>
        <v/>
      </c>
      <c r="P72" s="57" t="str">
        <f t="shared" si="423"/>
        <v/>
      </c>
      <c r="Q72" s="57" t="str">
        <f t="shared" si="424"/>
        <v/>
      </c>
      <c r="R72" s="57" t="str">
        <f t="shared" si="425"/>
        <v/>
      </c>
      <c r="S72" s="57" t="str">
        <f t="shared" si="426"/>
        <v/>
      </c>
      <c r="T72" s="57" t="str">
        <f t="shared" si="427"/>
        <v/>
      </c>
      <c r="U72" s="57" t="str">
        <f t="shared" si="428"/>
        <v/>
      </c>
      <c r="V72" s="57" t="str">
        <f t="shared" si="429"/>
        <v/>
      </c>
      <c r="W72" s="57" t="str">
        <f t="shared" si="430"/>
        <v/>
      </c>
      <c r="X72" s="57" t="str">
        <f t="shared" si="431"/>
        <v/>
      </c>
      <c r="Y72" s="57" t="str">
        <f t="shared" si="432"/>
        <v/>
      </c>
      <c r="Z72" s="57" t="str">
        <f t="shared" si="433"/>
        <v/>
      </c>
      <c r="AA72" s="57" t="str">
        <f t="shared" si="434"/>
        <v/>
      </c>
      <c r="AB72" s="57" t="str">
        <f t="shared" si="435"/>
        <v/>
      </c>
      <c r="AC72" s="57" t="str">
        <f t="shared" si="436"/>
        <v/>
      </c>
      <c r="AD72" s="57" t="str">
        <f t="shared" si="437"/>
        <v/>
      </c>
      <c r="AE72" s="39" t="str">
        <f t="shared" si="438"/>
        <v/>
      </c>
      <c r="AF72" s="39" t="str">
        <f t="shared" si="439"/>
        <v/>
      </c>
      <c r="AG72" s="39" t="str">
        <f t="shared" si="440"/>
        <v/>
      </c>
      <c r="AH72" s="39" t="str">
        <f t="shared" si="441"/>
        <v/>
      </c>
      <c r="AI72" s="39" t="str">
        <f t="shared" si="442"/>
        <v/>
      </c>
      <c r="AJ72" s="39" t="str">
        <f t="shared" si="443"/>
        <v/>
      </c>
      <c r="AK72" s="39" t="str">
        <f t="shared" si="444"/>
        <v/>
      </c>
      <c r="AL72" s="39" t="str">
        <f t="shared" si="445"/>
        <v/>
      </c>
      <c r="AM72" s="39" t="str">
        <f t="shared" si="446"/>
        <v/>
      </c>
      <c r="AN72" s="39" t="str">
        <f t="shared" si="447"/>
        <v/>
      </c>
      <c r="AO72" s="39" t="str">
        <f t="shared" si="448"/>
        <v/>
      </c>
      <c r="AP72" s="39" t="str">
        <f t="shared" si="449"/>
        <v/>
      </c>
      <c r="AQ72" s="39" t="str">
        <f t="shared" si="450"/>
        <v/>
      </c>
      <c r="AR72" s="39" t="str">
        <f t="shared" si="451"/>
        <v/>
      </c>
      <c r="AS72" s="39" t="str">
        <f t="shared" si="452"/>
        <v/>
      </c>
      <c r="AT72" s="39" t="str">
        <f t="shared" si="453"/>
        <v/>
      </c>
      <c r="AU72" s="39" t="str">
        <f t="shared" si="454"/>
        <v/>
      </c>
      <c r="AV72" s="39" t="str">
        <f t="shared" si="455"/>
        <v/>
      </c>
      <c r="AW72" s="39" t="str">
        <f t="shared" si="456"/>
        <v/>
      </c>
      <c r="AX72" s="39" t="str">
        <f t="shared" si="457"/>
        <v/>
      </c>
      <c r="AY72" s="39" t="str">
        <f t="shared" si="458"/>
        <v/>
      </c>
      <c r="AZ72" s="39" t="str">
        <f t="shared" si="459"/>
        <v/>
      </c>
      <c r="BA72" s="39" t="str">
        <f t="shared" si="460"/>
        <v/>
      </c>
      <c r="BB72" s="39" t="str">
        <f t="shared" si="461"/>
        <v/>
      </c>
      <c r="BC72" s="39" t="str">
        <f t="shared" si="462"/>
        <v/>
      </c>
      <c r="BD72" s="39" t="str">
        <f t="shared" si="463"/>
        <v/>
      </c>
      <c r="BE72" s="39" t="str">
        <f t="shared" si="464"/>
        <v/>
      </c>
      <c r="BF72" s="39" t="str">
        <f t="shared" si="465"/>
        <v/>
      </c>
      <c r="BG72" s="39" t="str">
        <f t="shared" si="466"/>
        <v/>
      </c>
      <c r="BH72" s="39" t="str">
        <f t="shared" si="467"/>
        <v/>
      </c>
      <c r="BI72" s="39" t="str">
        <f t="shared" si="468"/>
        <v/>
      </c>
      <c r="BJ72" s="39" t="str">
        <f t="shared" si="469"/>
        <v/>
      </c>
      <c r="BK72" s="39" t="str">
        <f t="shared" si="470"/>
        <v/>
      </c>
      <c r="BL72" s="39" t="str">
        <f t="shared" si="471"/>
        <v/>
      </c>
      <c r="BM72" s="39" t="str">
        <f t="shared" si="472"/>
        <v/>
      </c>
      <c r="BN72" s="39" t="str">
        <f t="shared" si="473"/>
        <v/>
      </c>
      <c r="BO72" s="39" t="str">
        <f t="shared" si="474"/>
        <v/>
      </c>
      <c r="BP72" s="39" t="str">
        <f t="shared" si="475"/>
        <v/>
      </c>
      <c r="BQ72" s="39" t="str">
        <f t="shared" si="476"/>
        <v/>
      </c>
      <c r="BR72" s="39" t="str">
        <f t="shared" si="477"/>
        <v/>
      </c>
      <c r="BS72" s="39" t="str">
        <f t="shared" si="478"/>
        <v/>
      </c>
      <c r="BT72" s="39" t="str">
        <f t="shared" si="479"/>
        <v/>
      </c>
      <c r="BU72" s="39" t="str">
        <f t="shared" si="480"/>
        <v/>
      </c>
      <c r="BV72" s="39" t="str">
        <f t="shared" si="481"/>
        <v/>
      </c>
      <c r="BW72" s="39" t="str">
        <f t="shared" si="482"/>
        <v/>
      </c>
      <c r="BX72" s="39" t="str">
        <f t="shared" si="483"/>
        <v/>
      </c>
      <c r="BY72" s="39" t="str">
        <f t="shared" si="484"/>
        <v/>
      </c>
      <c r="BZ72" s="39" t="str">
        <f t="shared" si="485"/>
        <v/>
      </c>
      <c r="CA72" s="39" t="str">
        <f t="shared" si="486"/>
        <v/>
      </c>
      <c r="CB72" s="39" t="str">
        <f t="shared" si="487"/>
        <v/>
      </c>
      <c r="CC72" s="39" t="str">
        <f t="shared" si="488"/>
        <v/>
      </c>
      <c r="CD72" s="39" t="str">
        <f t="shared" si="489"/>
        <v/>
      </c>
      <c r="CE72" s="39" t="str">
        <f t="shared" si="490"/>
        <v/>
      </c>
      <c r="CF72" s="39" t="str">
        <f t="shared" si="491"/>
        <v/>
      </c>
      <c r="CG72" s="39" t="str">
        <f t="shared" si="492"/>
        <v/>
      </c>
      <c r="CH72" s="39" t="str">
        <f t="shared" si="493"/>
        <v/>
      </c>
      <c r="CI72" s="39" t="str">
        <f t="shared" si="494"/>
        <v/>
      </c>
      <c r="CJ72" s="39" t="str">
        <f t="shared" si="495"/>
        <v/>
      </c>
      <c r="CK72" s="39" t="str">
        <f t="shared" si="496"/>
        <v/>
      </c>
      <c r="CL72" s="39" t="str">
        <f t="shared" si="497"/>
        <v/>
      </c>
      <c r="CM72" s="39" t="str">
        <f t="shared" si="498"/>
        <v/>
      </c>
      <c r="CN72" s="39" t="str">
        <f t="shared" si="499"/>
        <v/>
      </c>
      <c r="CO72" s="39" t="str">
        <f t="shared" si="500"/>
        <v/>
      </c>
      <c r="CP72" s="39" t="str">
        <f t="shared" si="501"/>
        <v/>
      </c>
      <c r="CQ72" s="39" t="str">
        <f t="shared" si="502"/>
        <v/>
      </c>
      <c r="CR72" s="39" t="str">
        <f t="shared" si="503"/>
        <v/>
      </c>
      <c r="CS72" s="39" t="str">
        <f t="shared" si="504"/>
        <v/>
      </c>
      <c r="CT72" s="39" t="str">
        <f t="shared" si="505"/>
        <v/>
      </c>
      <c r="CU72" s="39" t="str">
        <f t="shared" si="506"/>
        <v/>
      </c>
      <c r="CV72" s="39" t="str">
        <f t="shared" si="507"/>
        <v/>
      </c>
      <c r="CW72" s="39" t="str">
        <f t="shared" si="508"/>
        <v/>
      </c>
      <c r="CX72" s="39" t="str">
        <f t="shared" si="509"/>
        <v/>
      </c>
      <c r="CY72" s="39" t="str">
        <f t="shared" si="510"/>
        <v/>
      </c>
      <c r="CZ72" s="39" t="str">
        <f t="shared" si="511"/>
        <v/>
      </c>
      <c r="DA72" s="39" t="str">
        <f t="shared" si="512"/>
        <v/>
      </c>
      <c r="DB72" s="39" t="str">
        <f t="shared" si="513"/>
        <v/>
      </c>
      <c r="DC72" s="39" t="str">
        <f t="shared" si="514"/>
        <v/>
      </c>
      <c r="DD72" s="39" t="str">
        <f t="shared" si="515"/>
        <v/>
      </c>
      <c r="DE72" s="39" t="str">
        <f t="shared" si="516"/>
        <v/>
      </c>
      <c r="DF72" s="39" t="str">
        <f t="shared" si="517"/>
        <v/>
      </c>
      <c r="DG72" s="58" t="str">
        <f t="shared" si="518"/>
        <v/>
      </c>
      <c r="DH72" s="58" t="str">
        <f t="shared" si="519"/>
        <v/>
      </c>
      <c r="DI72" s="58" t="str">
        <f t="shared" si="520"/>
        <v/>
      </c>
      <c r="DJ72" s="58" t="str">
        <f t="shared" si="521"/>
        <v/>
      </c>
      <c r="DK72" s="58" t="str">
        <f t="shared" si="522"/>
        <v/>
      </c>
      <c r="DL72" s="58" t="str">
        <f t="shared" si="523"/>
        <v/>
      </c>
      <c r="DM72" s="58" t="str">
        <f t="shared" si="524"/>
        <v/>
      </c>
      <c r="DN72" s="58" t="str">
        <f t="shared" si="525"/>
        <v/>
      </c>
      <c r="DO72" s="58" t="str">
        <f t="shared" si="526"/>
        <v/>
      </c>
      <c r="DP72" s="58" t="str">
        <f t="shared" si="527"/>
        <v/>
      </c>
      <c r="DQ72" s="58" t="str">
        <f t="shared" si="528"/>
        <v/>
      </c>
      <c r="DR72" s="58" t="str">
        <f t="shared" si="529"/>
        <v/>
      </c>
      <c r="DS72" s="58" t="str">
        <f t="shared" si="530"/>
        <v/>
      </c>
      <c r="DT72" s="58" t="str">
        <f t="shared" si="531"/>
        <v/>
      </c>
      <c r="DU72" s="58" t="str">
        <f t="shared" si="532"/>
        <v/>
      </c>
      <c r="DV72" s="58" t="str">
        <f t="shared" si="533"/>
        <v/>
      </c>
      <c r="DW72" s="58" t="str">
        <f t="shared" si="534"/>
        <v/>
      </c>
      <c r="DX72" s="58" t="str">
        <f t="shared" si="535"/>
        <v/>
      </c>
      <c r="DY72" s="58" t="str">
        <f t="shared" si="536"/>
        <v/>
      </c>
      <c r="DZ72" s="58" t="str">
        <f t="shared" si="537"/>
        <v/>
      </c>
      <c r="EA72" s="58" t="str">
        <f t="shared" si="538"/>
        <v/>
      </c>
      <c r="EB72" s="58" t="str">
        <f t="shared" si="539"/>
        <v/>
      </c>
      <c r="EC72" s="58" t="str">
        <f t="shared" si="540"/>
        <v/>
      </c>
      <c r="ED72" s="58" t="str">
        <f t="shared" si="541"/>
        <v/>
      </c>
      <c r="EE72" s="58" t="str">
        <f t="shared" si="542"/>
        <v/>
      </c>
      <c r="EF72" s="58" t="str">
        <f t="shared" si="543"/>
        <v/>
      </c>
      <c r="EG72" s="58" t="str">
        <f t="shared" si="544"/>
        <v/>
      </c>
      <c r="EH72" s="58" t="str">
        <f t="shared" si="545"/>
        <v/>
      </c>
      <c r="EI72" s="58" t="str">
        <f t="shared" si="546"/>
        <v/>
      </c>
      <c r="EJ72" s="58" t="str">
        <f t="shared" si="547"/>
        <v/>
      </c>
      <c r="EK72" s="58" t="str">
        <f t="shared" si="548"/>
        <v/>
      </c>
      <c r="EL72" s="58" t="str">
        <f t="shared" si="549"/>
        <v/>
      </c>
      <c r="EM72" s="58" t="str">
        <f t="shared" si="550"/>
        <v/>
      </c>
      <c r="EN72" s="58" t="str">
        <f t="shared" si="551"/>
        <v/>
      </c>
      <c r="EO72" s="58" t="str">
        <f t="shared" si="552"/>
        <v/>
      </c>
      <c r="EP72" s="58" t="str">
        <f t="shared" si="553"/>
        <v/>
      </c>
      <c r="EQ72" s="58" t="str">
        <f t="shared" si="554"/>
        <v/>
      </c>
      <c r="ER72" s="58" t="str">
        <f t="shared" si="555"/>
        <v/>
      </c>
      <c r="ES72" s="58" t="str">
        <f t="shared" si="556"/>
        <v/>
      </c>
      <c r="ET72" s="58" t="str">
        <f t="shared" si="557"/>
        <v/>
      </c>
      <c r="EU72" s="58" t="str">
        <f t="shared" si="558"/>
        <v/>
      </c>
      <c r="EV72" s="58" t="str">
        <f t="shared" si="559"/>
        <v/>
      </c>
      <c r="EW72" s="58" t="str">
        <f t="shared" si="560"/>
        <v/>
      </c>
      <c r="EX72" s="58" t="str">
        <f t="shared" si="561"/>
        <v/>
      </c>
      <c r="EY72" s="58" t="str">
        <f t="shared" si="562"/>
        <v/>
      </c>
      <c r="EZ72" s="58" t="str">
        <f t="shared" si="563"/>
        <v/>
      </c>
      <c r="FA72" s="58" t="str">
        <f t="shared" si="564"/>
        <v/>
      </c>
      <c r="FB72" s="58" t="str">
        <f t="shared" si="565"/>
        <v/>
      </c>
      <c r="FC72" s="58" t="str">
        <f t="shared" si="566"/>
        <v/>
      </c>
      <c r="FD72" s="58" t="str">
        <f t="shared" si="567"/>
        <v/>
      </c>
      <c r="FE72" s="58" t="str">
        <f t="shared" si="568"/>
        <v/>
      </c>
      <c r="FF72" s="58" t="str">
        <f t="shared" si="569"/>
        <v/>
      </c>
      <c r="FG72" s="58" t="str">
        <f t="shared" si="570"/>
        <v/>
      </c>
      <c r="FH72" s="58" t="str">
        <f t="shared" si="571"/>
        <v/>
      </c>
      <c r="FI72" s="58" t="str">
        <f t="shared" si="572"/>
        <v/>
      </c>
      <c r="FJ72" s="58" t="str">
        <f t="shared" si="573"/>
        <v/>
      </c>
      <c r="FK72" s="58" t="str">
        <f t="shared" si="574"/>
        <v/>
      </c>
      <c r="FL72" s="58" t="str">
        <f t="shared" si="575"/>
        <v/>
      </c>
      <c r="FM72" s="58" t="str">
        <f t="shared" si="576"/>
        <v/>
      </c>
      <c r="FN72" s="58" t="str">
        <f t="shared" si="577"/>
        <v/>
      </c>
      <c r="FO72" s="58" t="str">
        <f t="shared" si="578"/>
        <v/>
      </c>
      <c r="FP72" s="58" t="str">
        <f t="shared" si="579"/>
        <v/>
      </c>
      <c r="FQ72" s="58" t="str">
        <f t="shared" si="580"/>
        <v/>
      </c>
      <c r="FR72" s="58" t="str">
        <f t="shared" si="581"/>
        <v/>
      </c>
      <c r="FS72" s="58" t="str">
        <f t="shared" si="582"/>
        <v/>
      </c>
      <c r="FT72" s="58" t="str">
        <f t="shared" si="583"/>
        <v/>
      </c>
      <c r="FU72" s="58" t="str">
        <f t="shared" si="584"/>
        <v/>
      </c>
      <c r="FV72" s="58" t="str">
        <f t="shared" si="585"/>
        <v/>
      </c>
      <c r="FW72" s="58" t="str">
        <f t="shared" si="586"/>
        <v/>
      </c>
      <c r="FX72" s="58" t="str">
        <f t="shared" si="587"/>
        <v/>
      </c>
      <c r="FY72" s="58" t="str">
        <f t="shared" si="588"/>
        <v/>
      </c>
      <c r="FZ72" s="58" t="str">
        <f t="shared" si="589"/>
        <v/>
      </c>
      <c r="GA72" s="58" t="str">
        <f t="shared" si="590"/>
        <v/>
      </c>
      <c r="GB72" s="58" t="str">
        <f t="shared" si="591"/>
        <v/>
      </c>
      <c r="GC72" s="58" t="str">
        <f t="shared" si="592"/>
        <v/>
      </c>
      <c r="GD72" s="58" t="str">
        <f t="shared" si="593"/>
        <v/>
      </c>
      <c r="GE72" s="58" t="str">
        <f t="shared" si="594"/>
        <v/>
      </c>
      <c r="GF72" s="58" t="str">
        <f t="shared" si="595"/>
        <v/>
      </c>
      <c r="GG72" s="58" t="str">
        <f t="shared" si="596"/>
        <v/>
      </c>
      <c r="GH72" s="58" t="str">
        <f t="shared" si="597"/>
        <v/>
      </c>
      <c r="GI72" s="58" t="str">
        <f t="shared" si="598"/>
        <v/>
      </c>
      <c r="GJ72" s="58" t="str">
        <f t="shared" si="599"/>
        <v/>
      </c>
      <c r="GK72" s="58" t="str">
        <f t="shared" si="600"/>
        <v/>
      </c>
      <c r="GL72" s="58" t="str">
        <f t="shared" si="601"/>
        <v/>
      </c>
      <c r="GM72" s="58" t="str">
        <f t="shared" si="602"/>
        <v/>
      </c>
      <c r="GN72" s="58" t="str">
        <f t="shared" si="603"/>
        <v/>
      </c>
      <c r="GO72" s="58" t="str">
        <f t="shared" si="604"/>
        <v/>
      </c>
      <c r="GP72" s="58" t="str">
        <f t="shared" si="605"/>
        <v/>
      </c>
      <c r="GQ72" s="58" t="str">
        <f t="shared" si="606"/>
        <v/>
      </c>
      <c r="GR72" s="58" t="str">
        <f t="shared" si="607"/>
        <v/>
      </c>
      <c r="GS72" s="58" t="str">
        <f t="shared" si="608"/>
        <v/>
      </c>
      <c r="GT72" s="58" t="str">
        <f t="shared" si="609"/>
        <v/>
      </c>
      <c r="GU72" s="58" t="str">
        <f t="shared" si="610"/>
        <v/>
      </c>
      <c r="GV72" s="58" t="str">
        <f t="shared" si="611"/>
        <v/>
      </c>
      <c r="GW72" s="58" t="str">
        <f t="shared" si="612"/>
        <v/>
      </c>
      <c r="GX72" s="58" t="str">
        <f t="shared" si="613"/>
        <v/>
      </c>
      <c r="GY72" s="58" t="str">
        <f t="shared" si="614"/>
        <v/>
      </c>
      <c r="GZ72" s="58" t="str">
        <f t="shared" si="615"/>
        <v/>
      </c>
      <c r="HA72" s="58" t="str">
        <f t="shared" si="616"/>
        <v/>
      </c>
      <c r="HB72" s="58" t="str">
        <f t="shared" si="617"/>
        <v/>
      </c>
      <c r="HC72" s="58" t="str">
        <f t="shared" si="618"/>
        <v/>
      </c>
      <c r="HD72" s="58" t="str">
        <f t="shared" si="619"/>
        <v/>
      </c>
      <c r="HE72" s="58" t="str">
        <f t="shared" si="620"/>
        <v/>
      </c>
      <c r="HF72" s="58" t="str">
        <f t="shared" si="621"/>
        <v/>
      </c>
      <c r="HG72" s="58" t="str">
        <f t="shared" si="622"/>
        <v/>
      </c>
      <c r="HH72" s="58" t="str">
        <f t="shared" si="623"/>
        <v/>
      </c>
      <c r="HI72" s="58" t="str">
        <f t="shared" si="624"/>
        <v/>
      </c>
      <c r="HJ72" s="58" t="str">
        <f t="shared" si="625"/>
        <v/>
      </c>
      <c r="HK72" s="58" t="str">
        <f t="shared" si="626"/>
        <v/>
      </c>
      <c r="HL72" s="58" t="str">
        <f t="shared" si="627"/>
        <v/>
      </c>
      <c r="HM72" s="58" t="str">
        <f t="shared" si="628"/>
        <v/>
      </c>
      <c r="HN72" s="58" t="str">
        <f t="shared" si="629"/>
        <v/>
      </c>
      <c r="HO72" s="58" t="str">
        <f t="shared" si="630"/>
        <v/>
      </c>
      <c r="HP72" s="58" t="str">
        <f t="shared" si="631"/>
        <v/>
      </c>
      <c r="HQ72" s="58" t="str">
        <f t="shared" si="632"/>
        <v/>
      </c>
      <c r="HR72" s="58" t="str">
        <f t="shared" si="633"/>
        <v/>
      </c>
      <c r="HS72" s="58" t="str">
        <f t="shared" si="634"/>
        <v/>
      </c>
      <c r="HT72" s="58" t="str">
        <f t="shared" si="635"/>
        <v/>
      </c>
      <c r="HU72" s="58" t="str">
        <f t="shared" si="636"/>
        <v/>
      </c>
      <c r="HV72" s="58" t="str">
        <f t="shared" si="637"/>
        <v/>
      </c>
      <c r="HW72" s="58" t="str">
        <f t="shared" si="638"/>
        <v/>
      </c>
      <c r="HX72" s="58" t="str">
        <f t="shared" si="639"/>
        <v/>
      </c>
      <c r="HY72" s="58" t="str">
        <f t="shared" si="640"/>
        <v/>
      </c>
      <c r="HZ72" s="58" t="str">
        <f t="shared" si="641"/>
        <v/>
      </c>
      <c r="IA72" s="58" t="str">
        <f t="shared" si="642"/>
        <v/>
      </c>
      <c r="IB72" s="58" t="str">
        <f t="shared" si="643"/>
        <v/>
      </c>
      <c r="IC72" s="58" t="str">
        <f t="shared" si="644"/>
        <v/>
      </c>
      <c r="ID72" s="58" t="str">
        <f t="shared" si="645"/>
        <v/>
      </c>
      <c r="IE72" s="58" t="str">
        <f t="shared" si="646"/>
        <v/>
      </c>
      <c r="IF72" s="58" t="str">
        <f t="shared" si="647"/>
        <v/>
      </c>
      <c r="IG72" s="58" t="str">
        <f t="shared" si="648"/>
        <v/>
      </c>
      <c r="IH72" s="58" t="str">
        <f t="shared" si="649"/>
        <v/>
      </c>
      <c r="II72" s="58" t="str">
        <f t="shared" si="650"/>
        <v/>
      </c>
      <c r="IJ72" s="58" t="str">
        <f t="shared" si="651"/>
        <v/>
      </c>
      <c r="IK72" s="58" t="str">
        <f t="shared" si="652"/>
        <v/>
      </c>
      <c r="IL72" s="58" t="str">
        <f t="shared" si="653"/>
        <v/>
      </c>
      <c r="IM72" s="58" t="str">
        <f t="shared" si="654"/>
        <v/>
      </c>
      <c r="IN72" s="58" t="str">
        <f t="shared" si="655"/>
        <v/>
      </c>
      <c r="IO72" s="58" t="str">
        <f t="shared" si="656"/>
        <v/>
      </c>
      <c r="IP72" s="58" t="str">
        <f t="shared" si="657"/>
        <v/>
      </c>
      <c r="IQ72" s="58" t="str">
        <f t="shared" si="658"/>
        <v/>
      </c>
      <c r="IR72" s="58" t="str">
        <f t="shared" si="659"/>
        <v/>
      </c>
      <c r="IS72" s="58" t="str">
        <f t="shared" si="660"/>
        <v/>
      </c>
      <c r="IT72" s="58" t="str">
        <f t="shared" si="661"/>
        <v/>
      </c>
      <c r="IU72" s="58" t="str">
        <f t="shared" si="662"/>
        <v/>
      </c>
      <c r="IV72" s="58" t="str">
        <f t="shared" si="663"/>
        <v/>
      </c>
      <c r="IW72" s="58" t="str">
        <f t="shared" si="664"/>
        <v/>
      </c>
      <c r="IX72" s="58" t="str">
        <f t="shared" si="665"/>
        <v/>
      </c>
      <c r="IY72" s="58" t="str">
        <f t="shared" si="666"/>
        <v/>
      </c>
      <c r="IZ72" s="58" t="str">
        <f t="shared" si="667"/>
        <v/>
      </c>
      <c r="JA72" s="58" t="str">
        <f t="shared" si="668"/>
        <v/>
      </c>
      <c r="JB72" s="58" t="str">
        <f t="shared" si="669"/>
        <v/>
      </c>
      <c r="JC72" s="58" t="str">
        <f t="shared" si="670"/>
        <v/>
      </c>
      <c r="JD72" s="58" t="str">
        <f t="shared" si="671"/>
        <v/>
      </c>
      <c r="JE72" s="58" t="str">
        <f t="shared" si="672"/>
        <v/>
      </c>
      <c r="JF72" s="58" t="str">
        <f t="shared" si="673"/>
        <v/>
      </c>
      <c r="JG72" s="58" t="str">
        <f t="shared" si="674"/>
        <v/>
      </c>
      <c r="JH72" s="58" t="str">
        <f t="shared" si="675"/>
        <v/>
      </c>
      <c r="JI72" s="58" t="str">
        <f t="shared" si="676"/>
        <v/>
      </c>
      <c r="JJ72" s="58" t="str">
        <f t="shared" si="677"/>
        <v/>
      </c>
      <c r="JK72" s="58" t="str">
        <f t="shared" si="678"/>
        <v/>
      </c>
      <c r="JL72" s="58" t="str">
        <f t="shared" si="679"/>
        <v/>
      </c>
      <c r="JM72" s="58" t="str">
        <f t="shared" si="680"/>
        <v/>
      </c>
      <c r="JN72" s="58" t="str">
        <f t="shared" si="681"/>
        <v/>
      </c>
      <c r="JO72" s="58" t="str">
        <f t="shared" si="682"/>
        <v/>
      </c>
      <c r="JP72" s="58" t="str">
        <f t="shared" si="683"/>
        <v/>
      </c>
      <c r="JQ72" s="58" t="str">
        <f t="shared" si="684"/>
        <v/>
      </c>
      <c r="JR72" s="58" t="str">
        <f t="shared" si="685"/>
        <v/>
      </c>
      <c r="JS72" s="58" t="str">
        <f t="shared" si="686"/>
        <v/>
      </c>
      <c r="JT72" s="58" t="str">
        <f t="shared" si="687"/>
        <v/>
      </c>
      <c r="JU72" s="58" t="str">
        <f t="shared" si="688"/>
        <v/>
      </c>
      <c r="JV72" s="58" t="str">
        <f t="shared" si="689"/>
        <v/>
      </c>
      <c r="JW72" s="58" t="str">
        <f t="shared" si="690"/>
        <v/>
      </c>
      <c r="JX72" s="58" t="str">
        <f t="shared" si="691"/>
        <v/>
      </c>
      <c r="JY72" s="58" t="str">
        <f t="shared" si="692"/>
        <v/>
      </c>
      <c r="JZ72" s="58" t="str">
        <f t="shared" si="693"/>
        <v/>
      </c>
      <c r="KA72" s="58" t="str">
        <f t="shared" si="694"/>
        <v/>
      </c>
      <c r="KB72" s="58" t="str">
        <f t="shared" si="695"/>
        <v/>
      </c>
      <c r="KC72" s="58" t="str">
        <f t="shared" si="696"/>
        <v/>
      </c>
      <c r="KD72" s="58" t="str">
        <f t="shared" si="697"/>
        <v/>
      </c>
      <c r="KE72" s="58" t="str">
        <f t="shared" si="698"/>
        <v/>
      </c>
      <c r="KF72" s="58" t="str">
        <f t="shared" si="699"/>
        <v/>
      </c>
      <c r="KG72" s="58" t="str">
        <f t="shared" si="700"/>
        <v/>
      </c>
      <c r="KH72" s="58" t="str">
        <f t="shared" si="701"/>
        <v/>
      </c>
      <c r="KI72" s="58" t="str">
        <f t="shared" si="702"/>
        <v/>
      </c>
      <c r="KJ72" s="58" t="str">
        <f t="shared" si="703"/>
        <v/>
      </c>
      <c r="KK72" s="58" t="str">
        <f t="shared" si="704"/>
        <v/>
      </c>
      <c r="KL72" s="58" t="str">
        <f t="shared" si="705"/>
        <v/>
      </c>
      <c r="KM72" s="58" t="str">
        <f t="shared" si="706"/>
        <v/>
      </c>
      <c r="KN72" s="58" t="str">
        <f t="shared" si="707"/>
        <v/>
      </c>
      <c r="KO72" s="58" t="str">
        <f t="shared" si="708"/>
        <v/>
      </c>
      <c r="KP72" s="58" t="str">
        <f t="shared" si="709"/>
        <v/>
      </c>
      <c r="KQ72" s="58" t="str">
        <f t="shared" si="710"/>
        <v/>
      </c>
      <c r="KR72" s="58" t="str">
        <f t="shared" si="711"/>
        <v/>
      </c>
      <c r="KS72" s="58" t="str">
        <f t="shared" si="712"/>
        <v/>
      </c>
      <c r="KT72" s="58" t="str">
        <f t="shared" si="713"/>
        <v/>
      </c>
      <c r="KU72" s="58" t="str">
        <f t="shared" si="714"/>
        <v/>
      </c>
      <c r="KV72" s="58" t="str">
        <f t="shared" si="715"/>
        <v/>
      </c>
      <c r="KW72" s="58" t="str">
        <f t="shared" si="716"/>
        <v/>
      </c>
      <c r="KX72" s="58" t="str">
        <f t="shared" si="717"/>
        <v/>
      </c>
    </row>
    <row r="73" spans="1:310" x14ac:dyDescent="0.55000000000000004">
      <c r="G73" s="48">
        <v>690.06668422420876</v>
      </c>
      <c r="H73" s="49" t="s">
        <v>1</v>
      </c>
      <c r="I73" s="56" t="s">
        <v>54</v>
      </c>
      <c r="K73" s="57" t="str">
        <f t="shared" si="418"/>
        <v/>
      </c>
      <c r="L73" s="57" t="str">
        <f t="shared" si="419"/>
        <v/>
      </c>
      <c r="M73" s="57" t="str">
        <f t="shared" si="420"/>
        <v/>
      </c>
      <c r="N73" s="57" t="str">
        <f t="shared" si="421"/>
        <v/>
      </c>
      <c r="O73" s="57" t="str">
        <f t="shared" si="422"/>
        <v>B</v>
      </c>
      <c r="P73" s="57" t="str">
        <f t="shared" si="423"/>
        <v/>
      </c>
      <c r="Q73" s="57" t="str">
        <f t="shared" si="424"/>
        <v/>
      </c>
      <c r="R73" s="57" t="str">
        <f t="shared" si="425"/>
        <v/>
      </c>
      <c r="S73" s="57" t="str">
        <f t="shared" si="426"/>
        <v/>
      </c>
      <c r="T73" s="57" t="str">
        <f t="shared" si="427"/>
        <v/>
      </c>
      <c r="U73" s="57" t="str">
        <f t="shared" si="428"/>
        <v/>
      </c>
      <c r="V73" s="57" t="str">
        <f t="shared" si="429"/>
        <v>B</v>
      </c>
      <c r="W73" s="57" t="str">
        <f t="shared" si="430"/>
        <v/>
      </c>
      <c r="X73" s="57" t="str">
        <f t="shared" si="431"/>
        <v/>
      </c>
      <c r="Y73" s="57" t="str">
        <f t="shared" si="432"/>
        <v/>
      </c>
      <c r="Z73" s="57" t="str">
        <f t="shared" si="433"/>
        <v/>
      </c>
      <c r="AA73" s="57" t="str">
        <f t="shared" si="434"/>
        <v/>
      </c>
      <c r="AB73" s="57" t="str">
        <f t="shared" si="435"/>
        <v/>
      </c>
      <c r="AC73" s="57" t="str">
        <f t="shared" si="436"/>
        <v/>
      </c>
      <c r="AD73" s="57" t="str">
        <f t="shared" si="437"/>
        <v/>
      </c>
      <c r="AE73" s="39" t="str">
        <f t="shared" si="438"/>
        <v/>
      </c>
      <c r="AF73" s="39" t="str">
        <f t="shared" si="439"/>
        <v/>
      </c>
      <c r="AG73" s="39" t="str">
        <f t="shared" si="440"/>
        <v/>
      </c>
      <c r="AH73" s="39" t="str">
        <f t="shared" si="441"/>
        <v/>
      </c>
      <c r="AI73" s="39" t="str">
        <f t="shared" si="442"/>
        <v/>
      </c>
      <c r="AJ73" s="39" t="str">
        <f t="shared" si="443"/>
        <v/>
      </c>
      <c r="AK73" s="39" t="str">
        <f t="shared" si="444"/>
        <v/>
      </c>
      <c r="AL73" s="39" t="str">
        <f t="shared" si="445"/>
        <v/>
      </c>
      <c r="AM73" s="39" t="str">
        <f t="shared" si="446"/>
        <v/>
      </c>
      <c r="AN73" s="39" t="str">
        <f t="shared" si="447"/>
        <v/>
      </c>
      <c r="AO73" s="39" t="str">
        <f t="shared" si="448"/>
        <v/>
      </c>
      <c r="AP73" s="39" t="str">
        <f t="shared" si="449"/>
        <v/>
      </c>
      <c r="AQ73" s="39" t="str">
        <f t="shared" si="450"/>
        <v/>
      </c>
      <c r="AR73" s="39" t="str">
        <f t="shared" si="451"/>
        <v/>
      </c>
      <c r="AS73" s="39" t="str">
        <f t="shared" si="452"/>
        <v/>
      </c>
      <c r="AT73" s="39" t="str">
        <f t="shared" si="453"/>
        <v/>
      </c>
      <c r="AU73" s="39" t="str">
        <f t="shared" si="454"/>
        <v/>
      </c>
      <c r="AV73" s="39" t="str">
        <f t="shared" si="455"/>
        <v/>
      </c>
      <c r="AW73" s="39" t="str">
        <f t="shared" si="456"/>
        <v/>
      </c>
      <c r="AX73" s="39" t="str">
        <f t="shared" si="457"/>
        <v/>
      </c>
      <c r="AY73" s="39" t="str">
        <f t="shared" si="458"/>
        <v/>
      </c>
      <c r="AZ73" s="39" t="str">
        <f t="shared" si="459"/>
        <v/>
      </c>
      <c r="BA73" s="39" t="str">
        <f t="shared" si="460"/>
        <v/>
      </c>
      <c r="BB73" s="39" t="str">
        <f t="shared" si="461"/>
        <v/>
      </c>
      <c r="BC73" s="39" t="str">
        <f t="shared" si="462"/>
        <v/>
      </c>
      <c r="BD73" s="39" t="str">
        <f t="shared" si="463"/>
        <v/>
      </c>
      <c r="BE73" s="39" t="str">
        <f t="shared" si="464"/>
        <v/>
      </c>
      <c r="BF73" s="39" t="str">
        <f t="shared" si="465"/>
        <v/>
      </c>
      <c r="BG73" s="39" t="str">
        <f t="shared" si="466"/>
        <v/>
      </c>
      <c r="BH73" s="39" t="str">
        <f t="shared" si="467"/>
        <v/>
      </c>
      <c r="BI73" s="39" t="str">
        <f t="shared" si="468"/>
        <v/>
      </c>
      <c r="BJ73" s="39" t="str">
        <f t="shared" si="469"/>
        <v/>
      </c>
      <c r="BK73" s="39" t="str">
        <f t="shared" si="470"/>
        <v/>
      </c>
      <c r="BL73" s="39" t="str">
        <f t="shared" si="471"/>
        <v/>
      </c>
      <c r="BM73" s="39" t="str">
        <f t="shared" si="472"/>
        <v/>
      </c>
      <c r="BN73" s="39" t="str">
        <f t="shared" si="473"/>
        <v/>
      </c>
      <c r="BO73" s="39" t="str">
        <f t="shared" si="474"/>
        <v/>
      </c>
      <c r="BP73" s="39" t="str">
        <f t="shared" si="475"/>
        <v/>
      </c>
      <c r="BQ73" s="39" t="str">
        <f t="shared" si="476"/>
        <v/>
      </c>
      <c r="BR73" s="39" t="str">
        <f t="shared" si="477"/>
        <v/>
      </c>
      <c r="BS73" s="39" t="str">
        <f t="shared" si="478"/>
        <v/>
      </c>
      <c r="BT73" s="39" t="str">
        <f t="shared" si="479"/>
        <v/>
      </c>
      <c r="BU73" s="39" t="str">
        <f t="shared" si="480"/>
        <v/>
      </c>
      <c r="BV73" s="39" t="str">
        <f t="shared" si="481"/>
        <v/>
      </c>
      <c r="BW73" s="39" t="str">
        <f t="shared" si="482"/>
        <v/>
      </c>
      <c r="BX73" s="39" t="str">
        <f t="shared" si="483"/>
        <v/>
      </c>
      <c r="BY73" s="39" t="str">
        <f t="shared" si="484"/>
        <v/>
      </c>
      <c r="BZ73" s="39" t="str">
        <f t="shared" si="485"/>
        <v/>
      </c>
      <c r="CA73" s="39" t="str">
        <f t="shared" si="486"/>
        <v/>
      </c>
      <c r="CB73" s="39" t="str">
        <f t="shared" si="487"/>
        <v/>
      </c>
      <c r="CC73" s="39" t="str">
        <f t="shared" si="488"/>
        <v/>
      </c>
      <c r="CD73" s="39" t="str">
        <f t="shared" si="489"/>
        <v/>
      </c>
      <c r="CE73" s="39" t="str">
        <f t="shared" si="490"/>
        <v/>
      </c>
      <c r="CF73" s="39" t="str">
        <f t="shared" si="491"/>
        <v/>
      </c>
      <c r="CG73" s="39" t="str">
        <f t="shared" si="492"/>
        <v/>
      </c>
      <c r="CH73" s="39" t="str">
        <f t="shared" si="493"/>
        <v/>
      </c>
      <c r="CI73" s="39" t="str">
        <f t="shared" si="494"/>
        <v/>
      </c>
      <c r="CJ73" s="39" t="str">
        <f t="shared" si="495"/>
        <v/>
      </c>
      <c r="CK73" s="39" t="str">
        <f t="shared" si="496"/>
        <v/>
      </c>
      <c r="CL73" s="39" t="str">
        <f t="shared" si="497"/>
        <v/>
      </c>
      <c r="CM73" s="39" t="str">
        <f t="shared" si="498"/>
        <v/>
      </c>
      <c r="CN73" s="39" t="str">
        <f t="shared" si="499"/>
        <v/>
      </c>
      <c r="CO73" s="39" t="str">
        <f t="shared" si="500"/>
        <v/>
      </c>
      <c r="CP73" s="39" t="str">
        <f t="shared" si="501"/>
        <v/>
      </c>
      <c r="CQ73" s="39" t="str">
        <f t="shared" si="502"/>
        <v/>
      </c>
      <c r="CR73" s="39" t="str">
        <f t="shared" si="503"/>
        <v/>
      </c>
      <c r="CS73" s="39" t="str">
        <f t="shared" si="504"/>
        <v>B</v>
      </c>
      <c r="CT73" s="39" t="str">
        <f t="shared" si="505"/>
        <v/>
      </c>
      <c r="CU73" s="39" t="str">
        <f t="shared" si="506"/>
        <v/>
      </c>
      <c r="CV73" s="39" t="str">
        <f t="shared" si="507"/>
        <v/>
      </c>
      <c r="CW73" s="39" t="str">
        <f t="shared" si="508"/>
        <v/>
      </c>
      <c r="CX73" s="39" t="str">
        <f t="shared" si="509"/>
        <v/>
      </c>
      <c r="CY73" s="39" t="str">
        <f t="shared" si="510"/>
        <v/>
      </c>
      <c r="CZ73" s="39" t="str">
        <f t="shared" si="511"/>
        <v/>
      </c>
      <c r="DA73" s="39" t="str">
        <f t="shared" si="512"/>
        <v/>
      </c>
      <c r="DB73" s="39" t="str">
        <f t="shared" si="513"/>
        <v/>
      </c>
      <c r="DC73" s="39" t="str">
        <f t="shared" si="514"/>
        <v/>
      </c>
      <c r="DD73" s="39" t="str">
        <f t="shared" si="515"/>
        <v/>
      </c>
      <c r="DE73" s="39" t="str">
        <f t="shared" si="516"/>
        <v/>
      </c>
      <c r="DF73" s="39" t="str">
        <f t="shared" si="517"/>
        <v/>
      </c>
      <c r="DG73" s="58" t="str">
        <f t="shared" si="518"/>
        <v/>
      </c>
      <c r="DH73" s="58" t="str">
        <f t="shared" si="519"/>
        <v/>
      </c>
      <c r="DI73" s="58" t="str">
        <f t="shared" si="520"/>
        <v/>
      </c>
      <c r="DJ73" s="58" t="str">
        <f t="shared" si="521"/>
        <v/>
      </c>
      <c r="DK73" s="58" t="str">
        <f t="shared" si="522"/>
        <v/>
      </c>
      <c r="DL73" s="58" t="str">
        <f t="shared" si="523"/>
        <v/>
      </c>
      <c r="DM73" s="58" t="str">
        <f t="shared" si="524"/>
        <v/>
      </c>
      <c r="DN73" s="58" t="str">
        <f t="shared" si="525"/>
        <v/>
      </c>
      <c r="DO73" s="58" t="str">
        <f t="shared" si="526"/>
        <v/>
      </c>
      <c r="DP73" s="58" t="str">
        <f t="shared" si="527"/>
        <v/>
      </c>
      <c r="DQ73" s="58" t="str">
        <f t="shared" si="528"/>
        <v/>
      </c>
      <c r="DR73" s="58" t="str">
        <f t="shared" si="529"/>
        <v/>
      </c>
      <c r="DS73" s="58" t="str">
        <f t="shared" si="530"/>
        <v/>
      </c>
      <c r="DT73" s="58" t="str">
        <f t="shared" si="531"/>
        <v/>
      </c>
      <c r="DU73" s="58" t="str">
        <f t="shared" si="532"/>
        <v/>
      </c>
      <c r="DV73" s="58" t="str">
        <f t="shared" si="533"/>
        <v/>
      </c>
      <c r="DW73" s="58" t="str">
        <f t="shared" si="534"/>
        <v/>
      </c>
      <c r="DX73" s="58" t="str">
        <f t="shared" si="535"/>
        <v/>
      </c>
      <c r="DY73" s="58" t="str">
        <f t="shared" si="536"/>
        <v/>
      </c>
      <c r="DZ73" s="58" t="str">
        <f t="shared" si="537"/>
        <v/>
      </c>
      <c r="EA73" s="58" t="str">
        <f t="shared" si="538"/>
        <v/>
      </c>
      <c r="EB73" s="58" t="str">
        <f t="shared" si="539"/>
        <v/>
      </c>
      <c r="EC73" s="58" t="str">
        <f t="shared" si="540"/>
        <v/>
      </c>
      <c r="ED73" s="58" t="str">
        <f t="shared" si="541"/>
        <v/>
      </c>
      <c r="EE73" s="58" t="str">
        <f t="shared" si="542"/>
        <v/>
      </c>
      <c r="EF73" s="58" t="str">
        <f t="shared" si="543"/>
        <v/>
      </c>
      <c r="EG73" s="58" t="str">
        <f t="shared" si="544"/>
        <v/>
      </c>
      <c r="EH73" s="58" t="str">
        <f t="shared" si="545"/>
        <v/>
      </c>
      <c r="EI73" s="58" t="str">
        <f t="shared" si="546"/>
        <v/>
      </c>
      <c r="EJ73" s="58" t="str">
        <f t="shared" si="547"/>
        <v/>
      </c>
      <c r="EK73" s="58" t="str">
        <f t="shared" si="548"/>
        <v/>
      </c>
      <c r="EL73" s="58" t="str">
        <f t="shared" si="549"/>
        <v/>
      </c>
      <c r="EM73" s="58" t="str">
        <f t="shared" si="550"/>
        <v/>
      </c>
      <c r="EN73" s="58" t="str">
        <f t="shared" si="551"/>
        <v/>
      </c>
      <c r="EO73" s="58" t="str">
        <f t="shared" si="552"/>
        <v/>
      </c>
      <c r="EP73" s="58" t="str">
        <f t="shared" si="553"/>
        <v/>
      </c>
      <c r="EQ73" s="58" t="str">
        <f t="shared" si="554"/>
        <v/>
      </c>
      <c r="ER73" s="58" t="str">
        <f t="shared" si="555"/>
        <v/>
      </c>
      <c r="ES73" s="58" t="str">
        <f t="shared" si="556"/>
        <v/>
      </c>
      <c r="ET73" s="58" t="str">
        <f t="shared" si="557"/>
        <v/>
      </c>
      <c r="EU73" s="58" t="str">
        <f t="shared" si="558"/>
        <v/>
      </c>
      <c r="EV73" s="58" t="str">
        <f t="shared" si="559"/>
        <v/>
      </c>
      <c r="EW73" s="58" t="str">
        <f t="shared" si="560"/>
        <v/>
      </c>
      <c r="EX73" s="58" t="str">
        <f t="shared" si="561"/>
        <v/>
      </c>
      <c r="EY73" s="58" t="str">
        <f t="shared" si="562"/>
        <v/>
      </c>
      <c r="EZ73" s="58" t="str">
        <f t="shared" si="563"/>
        <v/>
      </c>
      <c r="FA73" s="58" t="str">
        <f t="shared" si="564"/>
        <v/>
      </c>
      <c r="FB73" s="58" t="str">
        <f t="shared" si="565"/>
        <v/>
      </c>
      <c r="FC73" s="58" t="str">
        <f t="shared" si="566"/>
        <v/>
      </c>
      <c r="FD73" s="58" t="str">
        <f t="shared" si="567"/>
        <v/>
      </c>
      <c r="FE73" s="58" t="str">
        <f t="shared" si="568"/>
        <v/>
      </c>
      <c r="FF73" s="58" t="str">
        <f t="shared" si="569"/>
        <v/>
      </c>
      <c r="FG73" s="58" t="str">
        <f t="shared" si="570"/>
        <v/>
      </c>
      <c r="FH73" s="58" t="str">
        <f t="shared" si="571"/>
        <v/>
      </c>
      <c r="FI73" s="58" t="str">
        <f t="shared" si="572"/>
        <v/>
      </c>
      <c r="FJ73" s="58" t="str">
        <f t="shared" si="573"/>
        <v/>
      </c>
      <c r="FK73" s="58" t="str">
        <f t="shared" si="574"/>
        <v/>
      </c>
      <c r="FL73" s="58" t="str">
        <f t="shared" si="575"/>
        <v/>
      </c>
      <c r="FM73" s="58" t="str">
        <f t="shared" si="576"/>
        <v/>
      </c>
      <c r="FN73" s="58" t="str">
        <f t="shared" si="577"/>
        <v/>
      </c>
      <c r="FO73" s="58" t="str">
        <f t="shared" si="578"/>
        <v/>
      </c>
      <c r="FP73" s="58" t="str">
        <f t="shared" si="579"/>
        <v/>
      </c>
      <c r="FQ73" s="58" t="str">
        <f t="shared" si="580"/>
        <v/>
      </c>
      <c r="FR73" s="58" t="str">
        <f t="shared" si="581"/>
        <v/>
      </c>
      <c r="FS73" s="58" t="str">
        <f t="shared" si="582"/>
        <v/>
      </c>
      <c r="FT73" s="58" t="str">
        <f t="shared" si="583"/>
        <v/>
      </c>
      <c r="FU73" s="58" t="str">
        <f t="shared" si="584"/>
        <v/>
      </c>
      <c r="FV73" s="58" t="str">
        <f t="shared" si="585"/>
        <v/>
      </c>
      <c r="FW73" s="58" t="str">
        <f t="shared" si="586"/>
        <v/>
      </c>
      <c r="FX73" s="58" t="str">
        <f t="shared" si="587"/>
        <v/>
      </c>
      <c r="FY73" s="58" t="str">
        <f t="shared" si="588"/>
        <v/>
      </c>
      <c r="FZ73" s="58" t="str">
        <f t="shared" si="589"/>
        <v/>
      </c>
      <c r="GA73" s="58" t="str">
        <f t="shared" si="590"/>
        <v/>
      </c>
      <c r="GB73" s="58" t="str">
        <f t="shared" si="591"/>
        <v/>
      </c>
      <c r="GC73" s="58" t="str">
        <f t="shared" si="592"/>
        <v/>
      </c>
      <c r="GD73" s="58" t="str">
        <f t="shared" si="593"/>
        <v/>
      </c>
      <c r="GE73" s="58" t="str">
        <f t="shared" si="594"/>
        <v/>
      </c>
      <c r="GF73" s="58" t="str">
        <f t="shared" si="595"/>
        <v/>
      </c>
      <c r="GG73" s="58" t="str">
        <f t="shared" si="596"/>
        <v/>
      </c>
      <c r="GH73" s="58" t="str">
        <f t="shared" si="597"/>
        <v/>
      </c>
      <c r="GI73" s="58" t="str">
        <f t="shared" si="598"/>
        <v/>
      </c>
      <c r="GJ73" s="58" t="str">
        <f t="shared" si="599"/>
        <v/>
      </c>
      <c r="GK73" s="58" t="str">
        <f t="shared" si="600"/>
        <v/>
      </c>
      <c r="GL73" s="58" t="str">
        <f t="shared" si="601"/>
        <v/>
      </c>
      <c r="GM73" s="58" t="str">
        <f t="shared" si="602"/>
        <v/>
      </c>
      <c r="GN73" s="58" t="str">
        <f t="shared" si="603"/>
        <v/>
      </c>
      <c r="GO73" s="58" t="str">
        <f t="shared" si="604"/>
        <v/>
      </c>
      <c r="GP73" s="58" t="str">
        <f t="shared" si="605"/>
        <v/>
      </c>
      <c r="GQ73" s="58" t="str">
        <f t="shared" si="606"/>
        <v/>
      </c>
      <c r="GR73" s="58" t="str">
        <f t="shared" si="607"/>
        <v/>
      </c>
      <c r="GS73" s="58" t="str">
        <f t="shared" si="608"/>
        <v/>
      </c>
      <c r="GT73" s="58" t="str">
        <f t="shared" si="609"/>
        <v/>
      </c>
      <c r="GU73" s="58" t="str">
        <f t="shared" si="610"/>
        <v/>
      </c>
      <c r="GV73" s="58" t="str">
        <f t="shared" si="611"/>
        <v/>
      </c>
      <c r="GW73" s="58" t="str">
        <f t="shared" si="612"/>
        <v/>
      </c>
      <c r="GX73" s="58" t="str">
        <f t="shared" si="613"/>
        <v/>
      </c>
      <c r="GY73" s="58" t="str">
        <f t="shared" si="614"/>
        <v/>
      </c>
      <c r="GZ73" s="58" t="str">
        <f t="shared" si="615"/>
        <v/>
      </c>
      <c r="HA73" s="58" t="str">
        <f t="shared" si="616"/>
        <v/>
      </c>
      <c r="HB73" s="58" t="str">
        <f t="shared" si="617"/>
        <v/>
      </c>
      <c r="HC73" s="58" t="str">
        <f t="shared" si="618"/>
        <v/>
      </c>
      <c r="HD73" s="58" t="str">
        <f t="shared" si="619"/>
        <v/>
      </c>
      <c r="HE73" s="58" t="str">
        <f t="shared" si="620"/>
        <v/>
      </c>
      <c r="HF73" s="58" t="str">
        <f t="shared" si="621"/>
        <v/>
      </c>
      <c r="HG73" s="58" t="str">
        <f t="shared" si="622"/>
        <v/>
      </c>
      <c r="HH73" s="58" t="str">
        <f t="shared" si="623"/>
        <v/>
      </c>
      <c r="HI73" s="58" t="str">
        <f t="shared" si="624"/>
        <v/>
      </c>
      <c r="HJ73" s="58" t="str">
        <f t="shared" si="625"/>
        <v/>
      </c>
      <c r="HK73" s="58" t="str">
        <f t="shared" si="626"/>
        <v/>
      </c>
      <c r="HL73" s="58" t="str">
        <f t="shared" si="627"/>
        <v/>
      </c>
      <c r="HM73" s="58" t="str">
        <f t="shared" si="628"/>
        <v/>
      </c>
      <c r="HN73" s="58" t="str">
        <f t="shared" si="629"/>
        <v/>
      </c>
      <c r="HO73" s="58" t="str">
        <f t="shared" si="630"/>
        <v/>
      </c>
      <c r="HP73" s="58" t="str">
        <f t="shared" si="631"/>
        <v/>
      </c>
      <c r="HQ73" s="58" t="str">
        <f t="shared" si="632"/>
        <v/>
      </c>
      <c r="HR73" s="58" t="str">
        <f t="shared" si="633"/>
        <v/>
      </c>
      <c r="HS73" s="58" t="str">
        <f t="shared" si="634"/>
        <v/>
      </c>
      <c r="HT73" s="58" t="str">
        <f t="shared" si="635"/>
        <v/>
      </c>
      <c r="HU73" s="58" t="str">
        <f t="shared" si="636"/>
        <v/>
      </c>
      <c r="HV73" s="58" t="str">
        <f t="shared" si="637"/>
        <v/>
      </c>
      <c r="HW73" s="58" t="str">
        <f t="shared" si="638"/>
        <v/>
      </c>
      <c r="HX73" s="58" t="str">
        <f t="shared" si="639"/>
        <v/>
      </c>
      <c r="HY73" s="58" t="str">
        <f t="shared" si="640"/>
        <v/>
      </c>
      <c r="HZ73" s="58" t="str">
        <f t="shared" si="641"/>
        <v/>
      </c>
      <c r="IA73" s="58" t="str">
        <f t="shared" si="642"/>
        <v/>
      </c>
      <c r="IB73" s="58" t="str">
        <f t="shared" si="643"/>
        <v/>
      </c>
      <c r="IC73" s="58" t="str">
        <f t="shared" si="644"/>
        <v/>
      </c>
      <c r="ID73" s="58" t="str">
        <f t="shared" si="645"/>
        <v/>
      </c>
      <c r="IE73" s="58" t="str">
        <f t="shared" si="646"/>
        <v/>
      </c>
      <c r="IF73" s="58" t="str">
        <f t="shared" si="647"/>
        <v/>
      </c>
      <c r="IG73" s="58" t="str">
        <f t="shared" si="648"/>
        <v/>
      </c>
      <c r="IH73" s="58" t="str">
        <f t="shared" si="649"/>
        <v/>
      </c>
      <c r="II73" s="58" t="str">
        <f t="shared" si="650"/>
        <v/>
      </c>
      <c r="IJ73" s="58" t="str">
        <f t="shared" si="651"/>
        <v/>
      </c>
      <c r="IK73" s="58" t="str">
        <f t="shared" si="652"/>
        <v/>
      </c>
      <c r="IL73" s="58" t="str">
        <f t="shared" si="653"/>
        <v/>
      </c>
      <c r="IM73" s="58" t="str">
        <f t="shared" si="654"/>
        <v/>
      </c>
      <c r="IN73" s="58" t="str">
        <f t="shared" si="655"/>
        <v/>
      </c>
      <c r="IO73" s="58" t="str">
        <f t="shared" si="656"/>
        <v/>
      </c>
      <c r="IP73" s="58" t="str">
        <f t="shared" si="657"/>
        <v/>
      </c>
      <c r="IQ73" s="58" t="str">
        <f t="shared" si="658"/>
        <v/>
      </c>
      <c r="IR73" s="58" t="str">
        <f t="shared" si="659"/>
        <v/>
      </c>
      <c r="IS73" s="58" t="str">
        <f t="shared" si="660"/>
        <v/>
      </c>
      <c r="IT73" s="58" t="str">
        <f t="shared" si="661"/>
        <v/>
      </c>
      <c r="IU73" s="58" t="str">
        <f t="shared" si="662"/>
        <v/>
      </c>
      <c r="IV73" s="58" t="str">
        <f t="shared" si="663"/>
        <v/>
      </c>
      <c r="IW73" s="58" t="str">
        <f t="shared" si="664"/>
        <v/>
      </c>
      <c r="IX73" s="58" t="str">
        <f t="shared" si="665"/>
        <v/>
      </c>
      <c r="IY73" s="58" t="str">
        <f t="shared" si="666"/>
        <v/>
      </c>
      <c r="IZ73" s="58" t="str">
        <f t="shared" si="667"/>
        <v/>
      </c>
      <c r="JA73" s="58" t="str">
        <f t="shared" si="668"/>
        <v/>
      </c>
      <c r="JB73" s="58" t="str">
        <f t="shared" si="669"/>
        <v/>
      </c>
      <c r="JC73" s="58" t="str">
        <f t="shared" si="670"/>
        <v/>
      </c>
      <c r="JD73" s="58" t="str">
        <f t="shared" si="671"/>
        <v/>
      </c>
      <c r="JE73" s="58" t="str">
        <f t="shared" si="672"/>
        <v/>
      </c>
      <c r="JF73" s="58" t="str">
        <f t="shared" si="673"/>
        <v/>
      </c>
      <c r="JG73" s="58" t="str">
        <f t="shared" si="674"/>
        <v/>
      </c>
      <c r="JH73" s="58" t="str">
        <f t="shared" si="675"/>
        <v/>
      </c>
      <c r="JI73" s="58" t="str">
        <f t="shared" si="676"/>
        <v/>
      </c>
      <c r="JJ73" s="58" t="str">
        <f t="shared" si="677"/>
        <v/>
      </c>
      <c r="JK73" s="58" t="str">
        <f t="shared" si="678"/>
        <v/>
      </c>
      <c r="JL73" s="58" t="str">
        <f t="shared" si="679"/>
        <v/>
      </c>
      <c r="JM73" s="58" t="str">
        <f t="shared" si="680"/>
        <v/>
      </c>
      <c r="JN73" s="58" t="str">
        <f t="shared" si="681"/>
        <v/>
      </c>
      <c r="JO73" s="58" t="str">
        <f t="shared" si="682"/>
        <v/>
      </c>
      <c r="JP73" s="58" t="str">
        <f t="shared" si="683"/>
        <v/>
      </c>
      <c r="JQ73" s="58" t="str">
        <f t="shared" si="684"/>
        <v/>
      </c>
      <c r="JR73" s="58" t="str">
        <f t="shared" si="685"/>
        <v/>
      </c>
      <c r="JS73" s="58" t="str">
        <f t="shared" si="686"/>
        <v/>
      </c>
      <c r="JT73" s="58" t="str">
        <f t="shared" si="687"/>
        <v/>
      </c>
      <c r="JU73" s="58" t="str">
        <f t="shared" si="688"/>
        <v/>
      </c>
      <c r="JV73" s="58" t="str">
        <f t="shared" si="689"/>
        <v/>
      </c>
      <c r="JW73" s="58" t="str">
        <f t="shared" si="690"/>
        <v/>
      </c>
      <c r="JX73" s="58" t="str">
        <f t="shared" si="691"/>
        <v/>
      </c>
      <c r="JY73" s="58" t="str">
        <f t="shared" si="692"/>
        <v/>
      </c>
      <c r="JZ73" s="58" t="str">
        <f t="shared" si="693"/>
        <v/>
      </c>
      <c r="KA73" s="58" t="str">
        <f t="shared" si="694"/>
        <v/>
      </c>
      <c r="KB73" s="58" t="str">
        <f t="shared" si="695"/>
        <v/>
      </c>
      <c r="KC73" s="58" t="str">
        <f t="shared" si="696"/>
        <v/>
      </c>
      <c r="KD73" s="58" t="str">
        <f t="shared" si="697"/>
        <v/>
      </c>
      <c r="KE73" s="58" t="str">
        <f t="shared" si="698"/>
        <v/>
      </c>
      <c r="KF73" s="58" t="str">
        <f t="shared" si="699"/>
        <v/>
      </c>
      <c r="KG73" s="58" t="str">
        <f t="shared" si="700"/>
        <v/>
      </c>
      <c r="KH73" s="58" t="str">
        <f t="shared" si="701"/>
        <v/>
      </c>
      <c r="KI73" s="58" t="str">
        <f t="shared" si="702"/>
        <v/>
      </c>
      <c r="KJ73" s="58" t="str">
        <f t="shared" si="703"/>
        <v/>
      </c>
      <c r="KK73" s="58" t="str">
        <f t="shared" si="704"/>
        <v/>
      </c>
      <c r="KL73" s="58" t="str">
        <f t="shared" si="705"/>
        <v/>
      </c>
      <c r="KM73" s="58" t="str">
        <f t="shared" si="706"/>
        <v/>
      </c>
      <c r="KN73" s="58" t="str">
        <f t="shared" si="707"/>
        <v/>
      </c>
      <c r="KO73" s="58" t="str">
        <f t="shared" si="708"/>
        <v/>
      </c>
      <c r="KP73" s="58" t="str">
        <f t="shared" si="709"/>
        <v/>
      </c>
      <c r="KQ73" s="58" t="str">
        <f t="shared" si="710"/>
        <v/>
      </c>
      <c r="KR73" s="58" t="str">
        <f t="shared" si="711"/>
        <v/>
      </c>
      <c r="KS73" s="58" t="str">
        <f t="shared" si="712"/>
        <v/>
      </c>
      <c r="KT73" s="58" t="str">
        <f t="shared" si="713"/>
        <v/>
      </c>
      <c r="KU73" s="58" t="str">
        <f t="shared" si="714"/>
        <v/>
      </c>
      <c r="KV73" s="58" t="str">
        <f t="shared" si="715"/>
        <v/>
      </c>
      <c r="KW73" s="58" t="str">
        <f t="shared" si="716"/>
        <v/>
      </c>
      <c r="KX73" s="58" t="str">
        <f t="shared" si="717"/>
        <v/>
      </c>
    </row>
    <row r="74" spans="1:310" x14ac:dyDescent="0.55000000000000004">
      <c r="G74" s="48">
        <v>540.78744200015126</v>
      </c>
      <c r="H74" s="49" t="s">
        <v>33</v>
      </c>
      <c r="I74" s="56" t="s">
        <v>55</v>
      </c>
      <c r="K74" s="57" t="str">
        <f t="shared" si="418"/>
        <v/>
      </c>
      <c r="L74" s="57" t="str">
        <f t="shared" si="419"/>
        <v/>
      </c>
      <c r="M74" s="57" t="str">
        <f t="shared" si="420"/>
        <v/>
      </c>
      <c r="N74" s="57" t="str">
        <f t="shared" si="421"/>
        <v/>
      </c>
      <c r="O74" s="57" t="str">
        <f t="shared" si="422"/>
        <v/>
      </c>
      <c r="P74" s="57" t="str">
        <f t="shared" si="423"/>
        <v/>
      </c>
      <c r="Q74" s="57" t="str">
        <f t="shared" si="424"/>
        <v/>
      </c>
      <c r="R74" s="57" t="str">
        <f t="shared" si="425"/>
        <v/>
      </c>
      <c r="S74" s="57" t="str">
        <f t="shared" si="426"/>
        <v/>
      </c>
      <c r="T74" s="57" t="str">
        <f t="shared" si="427"/>
        <v/>
      </c>
      <c r="U74" s="57" t="str">
        <f t="shared" si="428"/>
        <v/>
      </c>
      <c r="V74" s="57" t="str">
        <f t="shared" si="429"/>
        <v/>
      </c>
      <c r="W74" s="57" t="str">
        <f t="shared" si="430"/>
        <v/>
      </c>
      <c r="X74" s="57" t="str">
        <f t="shared" si="431"/>
        <v/>
      </c>
      <c r="Y74" s="57" t="str">
        <f t="shared" si="432"/>
        <v/>
      </c>
      <c r="Z74" s="57" t="str">
        <f t="shared" si="433"/>
        <v/>
      </c>
      <c r="AA74" s="57" t="str">
        <f t="shared" si="434"/>
        <v/>
      </c>
      <c r="AB74" s="57" t="str">
        <f t="shared" si="435"/>
        <v/>
      </c>
      <c r="AC74" s="57" t="str">
        <f t="shared" si="436"/>
        <v/>
      </c>
      <c r="AD74" s="57" t="str">
        <f t="shared" si="437"/>
        <v/>
      </c>
      <c r="AE74" s="39" t="str">
        <f t="shared" si="438"/>
        <v/>
      </c>
      <c r="AF74" s="39" t="str">
        <f t="shared" si="439"/>
        <v/>
      </c>
      <c r="AG74" s="39" t="str">
        <f t="shared" si="440"/>
        <v/>
      </c>
      <c r="AH74" s="39" t="str">
        <f t="shared" si="441"/>
        <v/>
      </c>
      <c r="AI74" s="39" t="str">
        <f t="shared" si="442"/>
        <v/>
      </c>
      <c r="AJ74" s="39" t="str">
        <f t="shared" si="443"/>
        <v/>
      </c>
      <c r="AK74" s="39" t="str">
        <f t="shared" si="444"/>
        <v/>
      </c>
      <c r="AL74" s="39" t="str">
        <f t="shared" si="445"/>
        <v/>
      </c>
      <c r="AM74" s="39" t="str">
        <f t="shared" si="446"/>
        <v/>
      </c>
      <c r="AN74" s="39" t="str">
        <f t="shared" si="447"/>
        <v/>
      </c>
      <c r="AO74" s="39" t="str">
        <f t="shared" si="448"/>
        <v/>
      </c>
      <c r="AP74" s="39" t="str">
        <f t="shared" si="449"/>
        <v/>
      </c>
      <c r="AQ74" s="39" t="str">
        <f t="shared" si="450"/>
        <v/>
      </c>
      <c r="AR74" s="39" t="str">
        <f t="shared" si="451"/>
        <v/>
      </c>
      <c r="AS74" s="39" t="str">
        <f t="shared" si="452"/>
        <v/>
      </c>
      <c r="AT74" s="39" t="str">
        <f t="shared" si="453"/>
        <v/>
      </c>
      <c r="AU74" s="39" t="str">
        <f t="shared" si="454"/>
        <v/>
      </c>
      <c r="AV74" s="39" t="str">
        <f t="shared" si="455"/>
        <v/>
      </c>
      <c r="AW74" s="39" t="str">
        <f t="shared" si="456"/>
        <v/>
      </c>
      <c r="AX74" s="39" t="str">
        <f t="shared" si="457"/>
        <v/>
      </c>
      <c r="AY74" s="39" t="str">
        <f t="shared" si="458"/>
        <v/>
      </c>
      <c r="AZ74" s="39" t="str">
        <f t="shared" si="459"/>
        <v/>
      </c>
      <c r="BA74" s="39" t="str">
        <f t="shared" si="460"/>
        <v/>
      </c>
      <c r="BB74" s="39" t="str">
        <f t="shared" si="461"/>
        <v/>
      </c>
      <c r="BC74" s="39" t="str">
        <f t="shared" si="462"/>
        <v/>
      </c>
      <c r="BD74" s="39" t="str">
        <f t="shared" si="463"/>
        <v/>
      </c>
      <c r="BE74" s="39" t="str">
        <f t="shared" si="464"/>
        <v/>
      </c>
      <c r="BF74" s="39" t="str">
        <f t="shared" si="465"/>
        <v/>
      </c>
      <c r="BG74" s="39" t="str">
        <f t="shared" si="466"/>
        <v/>
      </c>
      <c r="BH74" s="39" t="str">
        <f t="shared" si="467"/>
        <v/>
      </c>
      <c r="BI74" s="39" t="str">
        <f t="shared" si="468"/>
        <v/>
      </c>
      <c r="BJ74" s="39" t="str">
        <f t="shared" si="469"/>
        <v/>
      </c>
      <c r="BK74" s="39" t="str">
        <f t="shared" si="470"/>
        <v/>
      </c>
      <c r="BL74" s="39" t="str">
        <f t="shared" si="471"/>
        <v/>
      </c>
      <c r="BM74" s="39" t="str">
        <f t="shared" si="472"/>
        <v/>
      </c>
      <c r="BN74" s="39" t="str">
        <f t="shared" si="473"/>
        <v/>
      </c>
      <c r="BO74" s="39" t="str">
        <f t="shared" si="474"/>
        <v/>
      </c>
      <c r="BP74" s="39" t="str">
        <f t="shared" si="475"/>
        <v/>
      </c>
      <c r="BQ74" s="39" t="str">
        <f t="shared" si="476"/>
        <v/>
      </c>
      <c r="BR74" s="39" t="str">
        <f t="shared" si="477"/>
        <v/>
      </c>
      <c r="BS74" s="39" t="str">
        <f t="shared" si="478"/>
        <v/>
      </c>
      <c r="BT74" s="39" t="str">
        <f t="shared" si="479"/>
        <v/>
      </c>
      <c r="BU74" s="39" t="str">
        <f t="shared" si="480"/>
        <v/>
      </c>
      <c r="BV74" s="39" t="str">
        <f t="shared" si="481"/>
        <v/>
      </c>
      <c r="BW74" s="39" t="str">
        <f t="shared" si="482"/>
        <v/>
      </c>
      <c r="BX74" s="39" t="str">
        <f t="shared" si="483"/>
        <v/>
      </c>
      <c r="BY74" s="39" t="str">
        <f t="shared" si="484"/>
        <v/>
      </c>
      <c r="BZ74" s="39" t="str">
        <f t="shared" si="485"/>
        <v/>
      </c>
      <c r="CA74" s="39" t="str">
        <f t="shared" si="486"/>
        <v/>
      </c>
      <c r="CB74" s="39" t="str">
        <f t="shared" si="487"/>
        <v/>
      </c>
      <c r="CC74" s="39" t="str">
        <f t="shared" si="488"/>
        <v/>
      </c>
      <c r="CD74" s="39" t="str">
        <f t="shared" si="489"/>
        <v/>
      </c>
      <c r="CE74" s="39" t="str">
        <f t="shared" si="490"/>
        <v/>
      </c>
      <c r="CF74" s="39" t="str">
        <f t="shared" si="491"/>
        <v/>
      </c>
      <c r="CG74" s="39" t="str">
        <f t="shared" si="492"/>
        <v/>
      </c>
      <c r="CH74" s="39" t="str">
        <f t="shared" si="493"/>
        <v/>
      </c>
      <c r="CI74" s="39" t="str">
        <f t="shared" si="494"/>
        <v/>
      </c>
      <c r="CJ74" s="39" t="str">
        <f t="shared" si="495"/>
        <v/>
      </c>
      <c r="CK74" s="39" t="str">
        <f t="shared" si="496"/>
        <v/>
      </c>
      <c r="CL74" s="39" t="str">
        <f t="shared" si="497"/>
        <v/>
      </c>
      <c r="CM74" s="39" t="str">
        <f t="shared" si="498"/>
        <v/>
      </c>
      <c r="CN74" s="39" t="str">
        <f t="shared" si="499"/>
        <v/>
      </c>
      <c r="CO74" s="39" t="str">
        <f t="shared" si="500"/>
        <v/>
      </c>
      <c r="CP74" s="39" t="str">
        <f t="shared" si="501"/>
        <v/>
      </c>
      <c r="CQ74" s="39" t="str">
        <f t="shared" si="502"/>
        <v/>
      </c>
      <c r="CR74" s="39" t="str">
        <f t="shared" si="503"/>
        <v/>
      </c>
      <c r="CS74" s="39" t="str">
        <f t="shared" si="504"/>
        <v/>
      </c>
      <c r="CT74" s="39" t="str">
        <f t="shared" si="505"/>
        <v/>
      </c>
      <c r="CU74" s="39" t="str">
        <f t="shared" si="506"/>
        <v/>
      </c>
      <c r="CV74" s="39" t="str">
        <f t="shared" si="507"/>
        <v/>
      </c>
      <c r="CW74" s="39" t="str">
        <f t="shared" si="508"/>
        <v/>
      </c>
      <c r="CX74" s="39" t="str">
        <f t="shared" si="509"/>
        <v/>
      </c>
      <c r="CY74" s="39" t="str">
        <f t="shared" si="510"/>
        <v/>
      </c>
      <c r="CZ74" s="39" t="str">
        <f t="shared" si="511"/>
        <v/>
      </c>
      <c r="DA74" s="39" t="str">
        <f t="shared" si="512"/>
        <v/>
      </c>
      <c r="DB74" s="39" t="str">
        <f t="shared" si="513"/>
        <v/>
      </c>
      <c r="DC74" s="39" t="str">
        <f t="shared" si="514"/>
        <v/>
      </c>
      <c r="DD74" s="39" t="str">
        <f t="shared" si="515"/>
        <v/>
      </c>
      <c r="DE74" s="39" t="str">
        <f t="shared" si="516"/>
        <v/>
      </c>
      <c r="DF74" s="39" t="str">
        <f t="shared" si="517"/>
        <v/>
      </c>
      <c r="DG74" s="58" t="str">
        <f t="shared" si="518"/>
        <v/>
      </c>
      <c r="DH74" s="58" t="str">
        <f t="shared" si="519"/>
        <v/>
      </c>
      <c r="DI74" s="58" t="str">
        <f t="shared" si="520"/>
        <v/>
      </c>
      <c r="DJ74" s="58" t="str">
        <f t="shared" si="521"/>
        <v/>
      </c>
      <c r="DK74" s="58" t="str">
        <f t="shared" si="522"/>
        <v/>
      </c>
      <c r="DL74" s="58" t="str">
        <f t="shared" si="523"/>
        <v/>
      </c>
      <c r="DM74" s="58" t="str">
        <f t="shared" si="524"/>
        <v/>
      </c>
      <c r="DN74" s="58" t="str">
        <f t="shared" si="525"/>
        <v/>
      </c>
      <c r="DO74" s="58" t="str">
        <f t="shared" si="526"/>
        <v/>
      </c>
      <c r="DP74" s="58" t="str">
        <f t="shared" si="527"/>
        <v/>
      </c>
      <c r="DQ74" s="58" t="str">
        <f t="shared" si="528"/>
        <v/>
      </c>
      <c r="DR74" s="58" t="str">
        <f t="shared" si="529"/>
        <v/>
      </c>
      <c r="DS74" s="58" t="str">
        <f t="shared" si="530"/>
        <v/>
      </c>
      <c r="DT74" s="58" t="str">
        <f t="shared" si="531"/>
        <v/>
      </c>
      <c r="DU74" s="58" t="str">
        <f t="shared" si="532"/>
        <v/>
      </c>
      <c r="DV74" s="58" t="str">
        <f t="shared" si="533"/>
        <v/>
      </c>
      <c r="DW74" s="58" t="str">
        <f t="shared" si="534"/>
        <v/>
      </c>
      <c r="DX74" s="58" t="str">
        <f t="shared" si="535"/>
        <v/>
      </c>
      <c r="DY74" s="58" t="str">
        <f t="shared" si="536"/>
        <v/>
      </c>
      <c r="DZ74" s="58" t="str">
        <f t="shared" si="537"/>
        <v/>
      </c>
      <c r="EA74" s="58" t="str">
        <f t="shared" si="538"/>
        <v/>
      </c>
      <c r="EB74" s="58" t="str">
        <f t="shared" si="539"/>
        <v/>
      </c>
      <c r="EC74" s="58" t="str">
        <f t="shared" si="540"/>
        <v/>
      </c>
      <c r="ED74" s="58" t="str">
        <f t="shared" si="541"/>
        <v/>
      </c>
      <c r="EE74" s="58" t="str">
        <f t="shared" si="542"/>
        <v/>
      </c>
      <c r="EF74" s="58" t="str">
        <f t="shared" si="543"/>
        <v/>
      </c>
      <c r="EG74" s="58" t="str">
        <f t="shared" si="544"/>
        <v/>
      </c>
      <c r="EH74" s="58" t="str">
        <f t="shared" si="545"/>
        <v/>
      </c>
      <c r="EI74" s="58" t="str">
        <f t="shared" si="546"/>
        <v/>
      </c>
      <c r="EJ74" s="58" t="str">
        <f t="shared" si="547"/>
        <v/>
      </c>
      <c r="EK74" s="58" t="str">
        <f t="shared" si="548"/>
        <v/>
      </c>
      <c r="EL74" s="58" t="str">
        <f t="shared" si="549"/>
        <v/>
      </c>
      <c r="EM74" s="58" t="str">
        <f t="shared" si="550"/>
        <v/>
      </c>
      <c r="EN74" s="58" t="str">
        <f t="shared" si="551"/>
        <v/>
      </c>
      <c r="EO74" s="58" t="str">
        <f t="shared" si="552"/>
        <v/>
      </c>
      <c r="EP74" s="58" t="str">
        <f t="shared" si="553"/>
        <v/>
      </c>
      <c r="EQ74" s="58" t="str">
        <f t="shared" si="554"/>
        <v/>
      </c>
      <c r="ER74" s="58" t="str">
        <f t="shared" si="555"/>
        <v/>
      </c>
      <c r="ES74" s="58" t="str">
        <f t="shared" si="556"/>
        <v/>
      </c>
      <c r="ET74" s="58" t="str">
        <f t="shared" si="557"/>
        <v/>
      </c>
      <c r="EU74" s="58" t="str">
        <f t="shared" si="558"/>
        <v/>
      </c>
      <c r="EV74" s="58" t="str">
        <f t="shared" si="559"/>
        <v/>
      </c>
      <c r="EW74" s="58" t="str">
        <f t="shared" si="560"/>
        <v/>
      </c>
      <c r="EX74" s="58" t="str">
        <f t="shared" si="561"/>
        <v/>
      </c>
      <c r="EY74" s="58" t="str">
        <f t="shared" si="562"/>
        <v/>
      </c>
      <c r="EZ74" s="58" t="str">
        <f t="shared" si="563"/>
        <v/>
      </c>
      <c r="FA74" s="58" t="str">
        <f t="shared" si="564"/>
        <v/>
      </c>
      <c r="FB74" s="58" t="str">
        <f t="shared" si="565"/>
        <v/>
      </c>
      <c r="FC74" s="58" t="str">
        <f t="shared" si="566"/>
        <v/>
      </c>
      <c r="FD74" s="58" t="str">
        <f t="shared" si="567"/>
        <v/>
      </c>
      <c r="FE74" s="58" t="str">
        <f t="shared" si="568"/>
        <v/>
      </c>
      <c r="FF74" s="58" t="str">
        <f t="shared" si="569"/>
        <v/>
      </c>
      <c r="FG74" s="58" t="str">
        <f t="shared" si="570"/>
        <v/>
      </c>
      <c r="FH74" s="58" t="str">
        <f t="shared" si="571"/>
        <v/>
      </c>
      <c r="FI74" s="58" t="str">
        <f t="shared" si="572"/>
        <v/>
      </c>
      <c r="FJ74" s="58" t="str">
        <f t="shared" si="573"/>
        <v/>
      </c>
      <c r="FK74" s="58" t="str">
        <f t="shared" si="574"/>
        <v/>
      </c>
      <c r="FL74" s="58" t="str">
        <f t="shared" si="575"/>
        <v/>
      </c>
      <c r="FM74" s="58" t="str">
        <f t="shared" si="576"/>
        <v/>
      </c>
      <c r="FN74" s="58" t="str">
        <f t="shared" si="577"/>
        <v/>
      </c>
      <c r="FO74" s="58" t="str">
        <f t="shared" si="578"/>
        <v/>
      </c>
      <c r="FP74" s="58" t="str">
        <f t="shared" si="579"/>
        <v/>
      </c>
      <c r="FQ74" s="58" t="str">
        <f t="shared" si="580"/>
        <v/>
      </c>
      <c r="FR74" s="58" t="str">
        <f t="shared" si="581"/>
        <v/>
      </c>
      <c r="FS74" s="58" t="str">
        <f t="shared" si="582"/>
        <v/>
      </c>
      <c r="FT74" s="58" t="str">
        <f t="shared" si="583"/>
        <v/>
      </c>
      <c r="FU74" s="58" t="str">
        <f t="shared" si="584"/>
        <v/>
      </c>
      <c r="FV74" s="58" t="str">
        <f t="shared" si="585"/>
        <v/>
      </c>
      <c r="FW74" s="58" t="str">
        <f t="shared" si="586"/>
        <v/>
      </c>
      <c r="FX74" s="58" t="str">
        <f t="shared" si="587"/>
        <v/>
      </c>
      <c r="FY74" s="58" t="str">
        <f t="shared" si="588"/>
        <v/>
      </c>
      <c r="FZ74" s="58" t="str">
        <f t="shared" si="589"/>
        <v/>
      </c>
      <c r="GA74" s="58" t="str">
        <f t="shared" si="590"/>
        <v/>
      </c>
      <c r="GB74" s="58" t="str">
        <f t="shared" si="591"/>
        <v/>
      </c>
      <c r="GC74" s="58" t="str">
        <f t="shared" si="592"/>
        <v/>
      </c>
      <c r="GD74" s="58" t="str">
        <f t="shared" si="593"/>
        <v/>
      </c>
      <c r="GE74" s="58" t="str">
        <f t="shared" si="594"/>
        <v/>
      </c>
      <c r="GF74" s="58" t="str">
        <f t="shared" si="595"/>
        <v/>
      </c>
      <c r="GG74" s="58" t="str">
        <f t="shared" si="596"/>
        <v/>
      </c>
      <c r="GH74" s="58" t="str">
        <f t="shared" si="597"/>
        <v/>
      </c>
      <c r="GI74" s="58" t="str">
        <f t="shared" si="598"/>
        <v/>
      </c>
      <c r="GJ74" s="58" t="str">
        <f t="shared" si="599"/>
        <v/>
      </c>
      <c r="GK74" s="58" t="str">
        <f t="shared" si="600"/>
        <v/>
      </c>
      <c r="GL74" s="58" t="str">
        <f t="shared" si="601"/>
        <v/>
      </c>
      <c r="GM74" s="58" t="str">
        <f t="shared" si="602"/>
        <v/>
      </c>
      <c r="GN74" s="58" t="str">
        <f t="shared" si="603"/>
        <v/>
      </c>
      <c r="GO74" s="58" t="str">
        <f t="shared" si="604"/>
        <v/>
      </c>
      <c r="GP74" s="58" t="str">
        <f t="shared" si="605"/>
        <v/>
      </c>
      <c r="GQ74" s="58" t="str">
        <f t="shared" si="606"/>
        <v/>
      </c>
      <c r="GR74" s="58" t="str">
        <f t="shared" si="607"/>
        <v/>
      </c>
      <c r="GS74" s="58" t="str">
        <f t="shared" si="608"/>
        <v/>
      </c>
      <c r="GT74" s="58" t="str">
        <f t="shared" si="609"/>
        <v/>
      </c>
      <c r="GU74" s="58" t="str">
        <f t="shared" si="610"/>
        <v/>
      </c>
      <c r="GV74" s="58" t="str">
        <f t="shared" si="611"/>
        <v/>
      </c>
      <c r="GW74" s="58" t="str">
        <f t="shared" si="612"/>
        <v/>
      </c>
      <c r="GX74" s="58" t="str">
        <f t="shared" si="613"/>
        <v/>
      </c>
      <c r="GY74" s="58" t="str">
        <f t="shared" si="614"/>
        <v/>
      </c>
      <c r="GZ74" s="58" t="str">
        <f t="shared" si="615"/>
        <v/>
      </c>
      <c r="HA74" s="58" t="str">
        <f t="shared" si="616"/>
        <v/>
      </c>
      <c r="HB74" s="58" t="str">
        <f t="shared" si="617"/>
        <v/>
      </c>
      <c r="HC74" s="58" t="str">
        <f t="shared" si="618"/>
        <v/>
      </c>
      <c r="HD74" s="58" t="str">
        <f t="shared" si="619"/>
        <v/>
      </c>
      <c r="HE74" s="58" t="str">
        <f t="shared" si="620"/>
        <v/>
      </c>
      <c r="HF74" s="58" t="str">
        <f t="shared" si="621"/>
        <v/>
      </c>
      <c r="HG74" s="58" t="str">
        <f t="shared" si="622"/>
        <v/>
      </c>
      <c r="HH74" s="58" t="str">
        <f t="shared" si="623"/>
        <v/>
      </c>
      <c r="HI74" s="58" t="str">
        <f t="shared" si="624"/>
        <v/>
      </c>
      <c r="HJ74" s="58" t="str">
        <f t="shared" si="625"/>
        <v/>
      </c>
      <c r="HK74" s="58" t="str">
        <f t="shared" si="626"/>
        <v/>
      </c>
      <c r="HL74" s="58" t="str">
        <f t="shared" si="627"/>
        <v/>
      </c>
      <c r="HM74" s="58" t="str">
        <f t="shared" si="628"/>
        <v/>
      </c>
      <c r="HN74" s="58" t="str">
        <f t="shared" si="629"/>
        <v/>
      </c>
      <c r="HO74" s="58" t="str">
        <f t="shared" si="630"/>
        <v/>
      </c>
      <c r="HP74" s="58" t="str">
        <f t="shared" si="631"/>
        <v/>
      </c>
      <c r="HQ74" s="58" t="str">
        <f t="shared" si="632"/>
        <v/>
      </c>
      <c r="HR74" s="58" t="str">
        <f t="shared" si="633"/>
        <v/>
      </c>
      <c r="HS74" s="58" t="str">
        <f t="shared" si="634"/>
        <v/>
      </c>
      <c r="HT74" s="58" t="str">
        <f t="shared" si="635"/>
        <v/>
      </c>
      <c r="HU74" s="58" t="str">
        <f t="shared" si="636"/>
        <v/>
      </c>
      <c r="HV74" s="58" t="str">
        <f t="shared" si="637"/>
        <v/>
      </c>
      <c r="HW74" s="58" t="str">
        <f t="shared" si="638"/>
        <v/>
      </c>
      <c r="HX74" s="58" t="str">
        <f t="shared" si="639"/>
        <v/>
      </c>
      <c r="HY74" s="58" t="str">
        <f t="shared" si="640"/>
        <v/>
      </c>
      <c r="HZ74" s="58" t="str">
        <f t="shared" si="641"/>
        <v/>
      </c>
      <c r="IA74" s="58" t="str">
        <f t="shared" si="642"/>
        <v/>
      </c>
      <c r="IB74" s="58" t="str">
        <f t="shared" si="643"/>
        <v/>
      </c>
      <c r="IC74" s="58" t="str">
        <f t="shared" si="644"/>
        <v/>
      </c>
      <c r="ID74" s="58" t="str">
        <f t="shared" si="645"/>
        <v/>
      </c>
      <c r="IE74" s="58" t="str">
        <f t="shared" si="646"/>
        <v/>
      </c>
      <c r="IF74" s="58" t="str">
        <f t="shared" si="647"/>
        <v/>
      </c>
      <c r="IG74" s="58" t="str">
        <f t="shared" si="648"/>
        <v/>
      </c>
      <c r="IH74" s="58" t="str">
        <f t="shared" si="649"/>
        <v/>
      </c>
      <c r="II74" s="58" t="str">
        <f t="shared" si="650"/>
        <v/>
      </c>
      <c r="IJ74" s="58" t="str">
        <f t="shared" si="651"/>
        <v/>
      </c>
      <c r="IK74" s="58" t="str">
        <f t="shared" si="652"/>
        <v/>
      </c>
      <c r="IL74" s="58" t="str">
        <f t="shared" si="653"/>
        <v/>
      </c>
      <c r="IM74" s="58" t="str">
        <f t="shared" si="654"/>
        <v/>
      </c>
      <c r="IN74" s="58" t="str">
        <f t="shared" si="655"/>
        <v/>
      </c>
      <c r="IO74" s="58" t="str">
        <f t="shared" si="656"/>
        <v/>
      </c>
      <c r="IP74" s="58" t="str">
        <f t="shared" si="657"/>
        <v/>
      </c>
      <c r="IQ74" s="58" t="str">
        <f t="shared" si="658"/>
        <v/>
      </c>
      <c r="IR74" s="58" t="str">
        <f t="shared" si="659"/>
        <v/>
      </c>
      <c r="IS74" s="58" t="str">
        <f t="shared" si="660"/>
        <v/>
      </c>
      <c r="IT74" s="58" t="str">
        <f t="shared" si="661"/>
        <v/>
      </c>
      <c r="IU74" s="58" t="str">
        <f t="shared" si="662"/>
        <v/>
      </c>
      <c r="IV74" s="58" t="str">
        <f t="shared" si="663"/>
        <v/>
      </c>
      <c r="IW74" s="58" t="str">
        <f t="shared" si="664"/>
        <v/>
      </c>
      <c r="IX74" s="58" t="str">
        <f t="shared" si="665"/>
        <v/>
      </c>
      <c r="IY74" s="58" t="str">
        <f t="shared" si="666"/>
        <v/>
      </c>
      <c r="IZ74" s="58" t="str">
        <f t="shared" si="667"/>
        <v/>
      </c>
      <c r="JA74" s="58" t="str">
        <f t="shared" si="668"/>
        <v/>
      </c>
      <c r="JB74" s="58" t="str">
        <f t="shared" si="669"/>
        <v/>
      </c>
      <c r="JC74" s="58" t="str">
        <f t="shared" si="670"/>
        <v/>
      </c>
      <c r="JD74" s="58" t="str">
        <f t="shared" si="671"/>
        <v/>
      </c>
      <c r="JE74" s="58" t="str">
        <f t="shared" si="672"/>
        <v/>
      </c>
      <c r="JF74" s="58" t="str">
        <f t="shared" si="673"/>
        <v/>
      </c>
      <c r="JG74" s="58" t="str">
        <f t="shared" si="674"/>
        <v/>
      </c>
      <c r="JH74" s="58" t="str">
        <f t="shared" si="675"/>
        <v/>
      </c>
      <c r="JI74" s="58" t="str">
        <f t="shared" si="676"/>
        <v/>
      </c>
      <c r="JJ74" s="58" t="str">
        <f t="shared" si="677"/>
        <v/>
      </c>
      <c r="JK74" s="58" t="str">
        <f t="shared" si="678"/>
        <v/>
      </c>
      <c r="JL74" s="58" t="str">
        <f t="shared" si="679"/>
        <v/>
      </c>
      <c r="JM74" s="58" t="str">
        <f t="shared" si="680"/>
        <v/>
      </c>
      <c r="JN74" s="58" t="str">
        <f t="shared" si="681"/>
        <v/>
      </c>
      <c r="JO74" s="58" t="str">
        <f t="shared" si="682"/>
        <v/>
      </c>
      <c r="JP74" s="58" t="str">
        <f t="shared" si="683"/>
        <v/>
      </c>
      <c r="JQ74" s="58" t="str">
        <f t="shared" si="684"/>
        <v/>
      </c>
      <c r="JR74" s="58" t="str">
        <f t="shared" si="685"/>
        <v/>
      </c>
      <c r="JS74" s="58" t="str">
        <f t="shared" si="686"/>
        <v/>
      </c>
      <c r="JT74" s="58" t="str">
        <f t="shared" si="687"/>
        <v/>
      </c>
      <c r="JU74" s="58" t="str">
        <f t="shared" si="688"/>
        <v/>
      </c>
      <c r="JV74" s="58" t="str">
        <f t="shared" si="689"/>
        <v/>
      </c>
      <c r="JW74" s="58" t="str">
        <f t="shared" si="690"/>
        <v/>
      </c>
      <c r="JX74" s="58" t="str">
        <f t="shared" si="691"/>
        <v/>
      </c>
      <c r="JY74" s="58" t="str">
        <f t="shared" si="692"/>
        <v/>
      </c>
      <c r="JZ74" s="58" t="str">
        <f t="shared" si="693"/>
        <v/>
      </c>
      <c r="KA74" s="58" t="str">
        <f t="shared" si="694"/>
        <v/>
      </c>
      <c r="KB74" s="58" t="str">
        <f t="shared" si="695"/>
        <v/>
      </c>
      <c r="KC74" s="58" t="str">
        <f t="shared" si="696"/>
        <v/>
      </c>
      <c r="KD74" s="58" t="str">
        <f t="shared" si="697"/>
        <v/>
      </c>
      <c r="KE74" s="58" t="str">
        <f t="shared" si="698"/>
        <v/>
      </c>
      <c r="KF74" s="58" t="str">
        <f t="shared" si="699"/>
        <v/>
      </c>
      <c r="KG74" s="58" t="str">
        <f t="shared" si="700"/>
        <v/>
      </c>
      <c r="KH74" s="58" t="str">
        <f t="shared" si="701"/>
        <v/>
      </c>
      <c r="KI74" s="58" t="str">
        <f t="shared" si="702"/>
        <v/>
      </c>
      <c r="KJ74" s="58" t="str">
        <f t="shared" si="703"/>
        <v/>
      </c>
      <c r="KK74" s="58" t="str">
        <f t="shared" si="704"/>
        <v/>
      </c>
      <c r="KL74" s="58" t="str">
        <f t="shared" si="705"/>
        <v/>
      </c>
      <c r="KM74" s="58" t="str">
        <f t="shared" si="706"/>
        <v/>
      </c>
      <c r="KN74" s="58" t="str">
        <f t="shared" si="707"/>
        <v/>
      </c>
      <c r="KO74" s="58" t="str">
        <f t="shared" si="708"/>
        <v/>
      </c>
      <c r="KP74" s="58" t="str">
        <f t="shared" si="709"/>
        <v/>
      </c>
      <c r="KQ74" s="58" t="str">
        <f t="shared" si="710"/>
        <v/>
      </c>
      <c r="KR74" s="58" t="str">
        <f t="shared" si="711"/>
        <v/>
      </c>
      <c r="KS74" s="58" t="str">
        <f t="shared" si="712"/>
        <v/>
      </c>
      <c r="KT74" s="58" t="str">
        <f t="shared" si="713"/>
        <v/>
      </c>
      <c r="KU74" s="58" t="str">
        <f t="shared" si="714"/>
        <v/>
      </c>
      <c r="KV74" s="58" t="str">
        <f t="shared" si="715"/>
        <v/>
      </c>
      <c r="KW74" s="58" t="str">
        <f t="shared" si="716"/>
        <v/>
      </c>
      <c r="KX74" s="58" t="str">
        <f t="shared" si="717"/>
        <v/>
      </c>
    </row>
    <row r="75" spans="1:310" x14ac:dyDescent="0.55000000000000004">
      <c r="A75" s="3"/>
      <c r="B75" s="3"/>
      <c r="C75" s="3"/>
      <c r="D75" s="3"/>
      <c r="E75" s="3"/>
      <c r="F75" s="3"/>
      <c r="G75" s="48">
        <v>524.40539461035439</v>
      </c>
      <c r="H75" s="49" t="s">
        <v>9</v>
      </c>
      <c r="I75" s="56" t="s">
        <v>56</v>
      </c>
      <c r="K75" s="57" t="str">
        <f t="shared" si="418"/>
        <v/>
      </c>
      <c r="L75" s="57" t="str">
        <f t="shared" si="419"/>
        <v/>
      </c>
      <c r="M75" s="57" t="str">
        <f t="shared" si="420"/>
        <v/>
      </c>
      <c r="N75" s="57" t="str">
        <f t="shared" si="421"/>
        <v/>
      </c>
      <c r="O75" s="57" t="str">
        <f t="shared" si="422"/>
        <v/>
      </c>
      <c r="P75" s="57" t="str">
        <f t="shared" si="423"/>
        <v/>
      </c>
      <c r="Q75" s="57" t="str">
        <f t="shared" si="424"/>
        <v/>
      </c>
      <c r="R75" s="57" t="str">
        <f t="shared" si="425"/>
        <v/>
      </c>
      <c r="S75" s="57" t="str">
        <f t="shared" si="426"/>
        <v/>
      </c>
      <c r="T75" s="57" t="str">
        <f t="shared" si="427"/>
        <v/>
      </c>
      <c r="U75" s="57" t="str">
        <f t="shared" si="428"/>
        <v/>
      </c>
      <c r="V75" s="57" t="str">
        <f t="shared" si="429"/>
        <v/>
      </c>
      <c r="W75" s="57" t="str">
        <f t="shared" si="430"/>
        <v/>
      </c>
      <c r="X75" s="57" t="str">
        <f t="shared" si="431"/>
        <v/>
      </c>
      <c r="Y75" s="57" t="str">
        <f t="shared" si="432"/>
        <v/>
      </c>
      <c r="Z75" s="57" t="str">
        <f t="shared" si="433"/>
        <v/>
      </c>
      <c r="AA75" s="57" t="str">
        <f t="shared" si="434"/>
        <v/>
      </c>
      <c r="AB75" s="57" t="str">
        <f t="shared" si="435"/>
        <v/>
      </c>
      <c r="AC75" s="57" t="str">
        <f t="shared" si="436"/>
        <v/>
      </c>
      <c r="AD75" s="57" t="str">
        <f t="shared" si="437"/>
        <v/>
      </c>
      <c r="AE75" s="39" t="str">
        <f t="shared" si="438"/>
        <v/>
      </c>
      <c r="AF75" s="39" t="str">
        <f t="shared" si="439"/>
        <v/>
      </c>
      <c r="AG75" s="39" t="str">
        <f t="shared" si="440"/>
        <v/>
      </c>
      <c r="AH75" s="39" t="str">
        <f t="shared" si="441"/>
        <v/>
      </c>
      <c r="AI75" s="39" t="str">
        <f t="shared" si="442"/>
        <v/>
      </c>
      <c r="AJ75" s="39" t="str">
        <f t="shared" si="443"/>
        <v/>
      </c>
      <c r="AK75" s="39" t="str">
        <f t="shared" si="444"/>
        <v/>
      </c>
      <c r="AL75" s="39" t="str">
        <f t="shared" si="445"/>
        <v/>
      </c>
      <c r="AM75" s="39" t="str">
        <f t="shared" si="446"/>
        <v/>
      </c>
      <c r="AN75" s="39" t="str">
        <f t="shared" si="447"/>
        <v/>
      </c>
      <c r="AO75" s="39" t="str">
        <f t="shared" si="448"/>
        <v/>
      </c>
      <c r="AP75" s="39" t="str">
        <f t="shared" si="449"/>
        <v/>
      </c>
      <c r="AQ75" s="39" t="str">
        <f t="shared" si="450"/>
        <v/>
      </c>
      <c r="AR75" s="39" t="str">
        <f t="shared" si="451"/>
        <v/>
      </c>
      <c r="AS75" s="39" t="str">
        <f t="shared" si="452"/>
        <v/>
      </c>
      <c r="AT75" s="39" t="str">
        <f t="shared" si="453"/>
        <v/>
      </c>
      <c r="AU75" s="39" t="str">
        <f t="shared" si="454"/>
        <v/>
      </c>
      <c r="AV75" s="39" t="str">
        <f t="shared" si="455"/>
        <v/>
      </c>
      <c r="AW75" s="39" t="str">
        <f t="shared" si="456"/>
        <v/>
      </c>
      <c r="AX75" s="39" t="str">
        <f t="shared" si="457"/>
        <v/>
      </c>
      <c r="AY75" s="39" t="str">
        <f t="shared" si="458"/>
        <v/>
      </c>
      <c r="AZ75" s="39" t="str">
        <f t="shared" si="459"/>
        <v/>
      </c>
      <c r="BA75" s="39" t="str">
        <f t="shared" si="460"/>
        <v/>
      </c>
      <c r="BB75" s="39" t="str">
        <f t="shared" si="461"/>
        <v/>
      </c>
      <c r="BC75" s="39" t="str">
        <f t="shared" si="462"/>
        <v/>
      </c>
      <c r="BD75" s="39" t="str">
        <f t="shared" si="463"/>
        <v/>
      </c>
      <c r="BE75" s="39" t="str">
        <f t="shared" si="464"/>
        <v/>
      </c>
      <c r="BF75" s="39" t="str">
        <f t="shared" si="465"/>
        <v/>
      </c>
      <c r="BG75" s="39" t="str">
        <f t="shared" si="466"/>
        <v/>
      </c>
      <c r="BH75" s="39" t="str">
        <f t="shared" si="467"/>
        <v/>
      </c>
      <c r="BI75" s="39" t="str">
        <f t="shared" si="468"/>
        <v/>
      </c>
      <c r="BJ75" s="39" t="str">
        <f t="shared" si="469"/>
        <v/>
      </c>
      <c r="BK75" s="39" t="str">
        <f t="shared" si="470"/>
        <v/>
      </c>
      <c r="BL75" s="39" t="str">
        <f t="shared" si="471"/>
        <v/>
      </c>
      <c r="BM75" s="39" t="str">
        <f t="shared" si="472"/>
        <v/>
      </c>
      <c r="BN75" s="39" t="str">
        <f t="shared" si="473"/>
        <v/>
      </c>
      <c r="BO75" s="39" t="str">
        <f t="shared" si="474"/>
        <v/>
      </c>
      <c r="BP75" s="39" t="str">
        <f t="shared" si="475"/>
        <v/>
      </c>
      <c r="BQ75" s="39" t="str">
        <f t="shared" si="476"/>
        <v/>
      </c>
      <c r="BR75" s="39" t="str">
        <f t="shared" si="477"/>
        <v/>
      </c>
      <c r="BS75" s="39" t="str">
        <f t="shared" si="478"/>
        <v/>
      </c>
      <c r="BT75" s="39" t="str">
        <f t="shared" si="479"/>
        <v/>
      </c>
      <c r="BU75" s="39" t="str">
        <f t="shared" si="480"/>
        <v/>
      </c>
      <c r="BV75" s="39" t="str">
        <f t="shared" si="481"/>
        <v/>
      </c>
      <c r="BW75" s="39" t="str">
        <f t="shared" si="482"/>
        <v/>
      </c>
      <c r="BX75" s="39" t="str">
        <f t="shared" si="483"/>
        <v/>
      </c>
      <c r="BY75" s="39" t="str">
        <f t="shared" si="484"/>
        <v/>
      </c>
      <c r="BZ75" s="39" t="str">
        <f t="shared" si="485"/>
        <v/>
      </c>
      <c r="CA75" s="39" t="str">
        <f t="shared" si="486"/>
        <v/>
      </c>
      <c r="CB75" s="39" t="str">
        <f t="shared" si="487"/>
        <v/>
      </c>
      <c r="CC75" s="39" t="str">
        <f t="shared" si="488"/>
        <v/>
      </c>
      <c r="CD75" s="39" t="str">
        <f t="shared" si="489"/>
        <v/>
      </c>
      <c r="CE75" s="39" t="str">
        <f t="shared" si="490"/>
        <v/>
      </c>
      <c r="CF75" s="39" t="str">
        <f t="shared" si="491"/>
        <v/>
      </c>
      <c r="CG75" s="39" t="str">
        <f t="shared" si="492"/>
        <v/>
      </c>
      <c r="CH75" s="39" t="str">
        <f t="shared" si="493"/>
        <v/>
      </c>
      <c r="CI75" s="39" t="str">
        <f t="shared" si="494"/>
        <v/>
      </c>
      <c r="CJ75" s="39" t="str">
        <f t="shared" si="495"/>
        <v/>
      </c>
      <c r="CK75" s="39" t="str">
        <f t="shared" si="496"/>
        <v/>
      </c>
      <c r="CL75" s="39" t="str">
        <f t="shared" si="497"/>
        <v/>
      </c>
      <c r="CM75" s="39" t="str">
        <f t="shared" si="498"/>
        <v/>
      </c>
      <c r="CN75" s="39" t="str">
        <f t="shared" si="499"/>
        <v/>
      </c>
      <c r="CO75" s="39" t="str">
        <f t="shared" si="500"/>
        <v/>
      </c>
      <c r="CP75" s="39" t="str">
        <f t="shared" si="501"/>
        <v/>
      </c>
      <c r="CQ75" s="39" t="str">
        <f t="shared" si="502"/>
        <v/>
      </c>
      <c r="CR75" s="39" t="str">
        <f t="shared" si="503"/>
        <v/>
      </c>
      <c r="CS75" s="39" t="str">
        <f t="shared" si="504"/>
        <v/>
      </c>
      <c r="CT75" s="39" t="str">
        <f t="shared" si="505"/>
        <v/>
      </c>
      <c r="CU75" s="39" t="str">
        <f t="shared" si="506"/>
        <v/>
      </c>
      <c r="CV75" s="39" t="str">
        <f t="shared" si="507"/>
        <v/>
      </c>
      <c r="CW75" s="39" t="str">
        <f t="shared" si="508"/>
        <v/>
      </c>
      <c r="CX75" s="39" t="str">
        <f t="shared" si="509"/>
        <v/>
      </c>
      <c r="CY75" s="39" t="str">
        <f t="shared" si="510"/>
        <v/>
      </c>
      <c r="CZ75" s="39" t="str">
        <f t="shared" si="511"/>
        <v/>
      </c>
      <c r="DA75" s="39" t="str">
        <f t="shared" si="512"/>
        <v/>
      </c>
      <c r="DB75" s="39" t="str">
        <f t="shared" si="513"/>
        <v/>
      </c>
      <c r="DC75" s="39" t="str">
        <f t="shared" si="514"/>
        <v/>
      </c>
      <c r="DD75" s="39" t="str">
        <f t="shared" si="515"/>
        <v/>
      </c>
      <c r="DE75" s="39" t="str">
        <f t="shared" si="516"/>
        <v/>
      </c>
      <c r="DF75" s="39" t="str">
        <f t="shared" si="517"/>
        <v/>
      </c>
      <c r="DG75" s="58" t="str">
        <f t="shared" si="518"/>
        <v/>
      </c>
      <c r="DH75" s="58" t="str">
        <f t="shared" si="519"/>
        <v/>
      </c>
      <c r="DI75" s="58" t="str">
        <f t="shared" si="520"/>
        <v/>
      </c>
      <c r="DJ75" s="58" t="str">
        <f t="shared" si="521"/>
        <v/>
      </c>
      <c r="DK75" s="58" t="str">
        <f t="shared" si="522"/>
        <v/>
      </c>
      <c r="DL75" s="58" t="str">
        <f t="shared" si="523"/>
        <v/>
      </c>
      <c r="DM75" s="58" t="str">
        <f t="shared" si="524"/>
        <v/>
      </c>
      <c r="DN75" s="58" t="str">
        <f t="shared" si="525"/>
        <v/>
      </c>
      <c r="DO75" s="58" t="str">
        <f t="shared" si="526"/>
        <v/>
      </c>
      <c r="DP75" s="58" t="str">
        <f t="shared" si="527"/>
        <v/>
      </c>
      <c r="DQ75" s="58" t="str">
        <f t="shared" si="528"/>
        <v/>
      </c>
      <c r="DR75" s="58" t="str">
        <f t="shared" si="529"/>
        <v/>
      </c>
      <c r="DS75" s="58" t="str">
        <f t="shared" si="530"/>
        <v/>
      </c>
      <c r="DT75" s="58" t="str">
        <f t="shared" si="531"/>
        <v/>
      </c>
      <c r="DU75" s="58" t="str">
        <f t="shared" si="532"/>
        <v/>
      </c>
      <c r="DV75" s="58" t="str">
        <f t="shared" si="533"/>
        <v/>
      </c>
      <c r="DW75" s="58" t="str">
        <f t="shared" si="534"/>
        <v/>
      </c>
      <c r="DX75" s="58" t="str">
        <f t="shared" si="535"/>
        <v/>
      </c>
      <c r="DY75" s="58" t="str">
        <f t="shared" si="536"/>
        <v/>
      </c>
      <c r="DZ75" s="58" t="str">
        <f t="shared" si="537"/>
        <v/>
      </c>
      <c r="EA75" s="58" t="str">
        <f t="shared" si="538"/>
        <v/>
      </c>
      <c r="EB75" s="58" t="str">
        <f t="shared" si="539"/>
        <v/>
      </c>
      <c r="EC75" s="58" t="str">
        <f t="shared" si="540"/>
        <v/>
      </c>
      <c r="ED75" s="58" t="str">
        <f t="shared" si="541"/>
        <v/>
      </c>
      <c r="EE75" s="58" t="str">
        <f t="shared" si="542"/>
        <v/>
      </c>
      <c r="EF75" s="58" t="str">
        <f t="shared" si="543"/>
        <v/>
      </c>
      <c r="EG75" s="58" t="str">
        <f t="shared" si="544"/>
        <v/>
      </c>
      <c r="EH75" s="58" t="str">
        <f t="shared" si="545"/>
        <v/>
      </c>
      <c r="EI75" s="58" t="str">
        <f t="shared" si="546"/>
        <v/>
      </c>
      <c r="EJ75" s="58" t="str">
        <f t="shared" si="547"/>
        <v/>
      </c>
      <c r="EK75" s="58" t="str">
        <f t="shared" si="548"/>
        <v/>
      </c>
      <c r="EL75" s="58" t="str">
        <f t="shared" si="549"/>
        <v/>
      </c>
      <c r="EM75" s="58" t="str">
        <f t="shared" si="550"/>
        <v/>
      </c>
      <c r="EN75" s="58" t="str">
        <f t="shared" si="551"/>
        <v/>
      </c>
      <c r="EO75" s="58" t="str">
        <f t="shared" si="552"/>
        <v/>
      </c>
      <c r="EP75" s="58" t="str">
        <f t="shared" si="553"/>
        <v/>
      </c>
      <c r="EQ75" s="58" t="str">
        <f t="shared" si="554"/>
        <v/>
      </c>
      <c r="ER75" s="58" t="str">
        <f t="shared" si="555"/>
        <v/>
      </c>
      <c r="ES75" s="58" t="str">
        <f t="shared" si="556"/>
        <v/>
      </c>
      <c r="ET75" s="58" t="str">
        <f t="shared" si="557"/>
        <v/>
      </c>
      <c r="EU75" s="58" t="str">
        <f t="shared" si="558"/>
        <v/>
      </c>
      <c r="EV75" s="58" t="str">
        <f t="shared" si="559"/>
        <v/>
      </c>
      <c r="EW75" s="58" t="str">
        <f t="shared" si="560"/>
        <v/>
      </c>
      <c r="EX75" s="58" t="str">
        <f t="shared" si="561"/>
        <v/>
      </c>
      <c r="EY75" s="58" t="str">
        <f t="shared" si="562"/>
        <v/>
      </c>
      <c r="EZ75" s="58" t="str">
        <f t="shared" si="563"/>
        <v/>
      </c>
      <c r="FA75" s="58" t="str">
        <f t="shared" si="564"/>
        <v/>
      </c>
      <c r="FB75" s="58" t="str">
        <f t="shared" si="565"/>
        <v/>
      </c>
      <c r="FC75" s="58" t="str">
        <f t="shared" si="566"/>
        <v/>
      </c>
      <c r="FD75" s="58" t="str">
        <f t="shared" si="567"/>
        <v/>
      </c>
      <c r="FE75" s="58" t="str">
        <f t="shared" si="568"/>
        <v/>
      </c>
      <c r="FF75" s="58" t="str">
        <f t="shared" si="569"/>
        <v/>
      </c>
      <c r="FG75" s="58" t="str">
        <f t="shared" si="570"/>
        <v/>
      </c>
      <c r="FH75" s="58" t="str">
        <f t="shared" si="571"/>
        <v/>
      </c>
      <c r="FI75" s="58" t="str">
        <f t="shared" si="572"/>
        <v/>
      </c>
      <c r="FJ75" s="58" t="str">
        <f t="shared" si="573"/>
        <v/>
      </c>
      <c r="FK75" s="58" t="str">
        <f t="shared" si="574"/>
        <v/>
      </c>
      <c r="FL75" s="58" t="str">
        <f t="shared" si="575"/>
        <v/>
      </c>
      <c r="FM75" s="58" t="str">
        <f t="shared" si="576"/>
        <v/>
      </c>
      <c r="FN75" s="58" t="str">
        <f t="shared" si="577"/>
        <v/>
      </c>
      <c r="FO75" s="58" t="str">
        <f t="shared" si="578"/>
        <v/>
      </c>
      <c r="FP75" s="58" t="str">
        <f t="shared" si="579"/>
        <v/>
      </c>
      <c r="FQ75" s="58" t="str">
        <f t="shared" si="580"/>
        <v/>
      </c>
      <c r="FR75" s="58" t="str">
        <f t="shared" si="581"/>
        <v/>
      </c>
      <c r="FS75" s="58" t="str">
        <f t="shared" si="582"/>
        <v/>
      </c>
      <c r="FT75" s="58" t="str">
        <f t="shared" si="583"/>
        <v/>
      </c>
      <c r="FU75" s="58" t="str">
        <f t="shared" si="584"/>
        <v/>
      </c>
      <c r="FV75" s="58" t="str">
        <f t="shared" si="585"/>
        <v/>
      </c>
      <c r="FW75" s="58" t="str">
        <f t="shared" si="586"/>
        <v/>
      </c>
      <c r="FX75" s="58" t="str">
        <f t="shared" si="587"/>
        <v/>
      </c>
      <c r="FY75" s="58" t="str">
        <f t="shared" si="588"/>
        <v/>
      </c>
      <c r="FZ75" s="58" t="str">
        <f t="shared" si="589"/>
        <v/>
      </c>
      <c r="GA75" s="58" t="str">
        <f t="shared" si="590"/>
        <v/>
      </c>
      <c r="GB75" s="58" t="str">
        <f t="shared" si="591"/>
        <v/>
      </c>
      <c r="GC75" s="58" t="str">
        <f t="shared" si="592"/>
        <v/>
      </c>
      <c r="GD75" s="58" t="str">
        <f t="shared" si="593"/>
        <v/>
      </c>
      <c r="GE75" s="58" t="str">
        <f t="shared" si="594"/>
        <v/>
      </c>
      <c r="GF75" s="58" t="str">
        <f t="shared" si="595"/>
        <v/>
      </c>
      <c r="GG75" s="58" t="str">
        <f t="shared" si="596"/>
        <v/>
      </c>
      <c r="GH75" s="58" t="str">
        <f t="shared" si="597"/>
        <v/>
      </c>
      <c r="GI75" s="58" t="str">
        <f t="shared" si="598"/>
        <v/>
      </c>
      <c r="GJ75" s="58" t="str">
        <f t="shared" si="599"/>
        <v/>
      </c>
      <c r="GK75" s="58" t="str">
        <f t="shared" si="600"/>
        <v/>
      </c>
      <c r="GL75" s="58" t="str">
        <f t="shared" si="601"/>
        <v/>
      </c>
      <c r="GM75" s="58" t="str">
        <f t="shared" si="602"/>
        <v/>
      </c>
      <c r="GN75" s="58" t="str">
        <f t="shared" si="603"/>
        <v/>
      </c>
      <c r="GO75" s="58" t="str">
        <f t="shared" si="604"/>
        <v/>
      </c>
      <c r="GP75" s="58" t="str">
        <f t="shared" si="605"/>
        <v/>
      </c>
      <c r="GQ75" s="58" t="str">
        <f t="shared" si="606"/>
        <v/>
      </c>
      <c r="GR75" s="58" t="str">
        <f t="shared" si="607"/>
        <v/>
      </c>
      <c r="GS75" s="58" t="str">
        <f t="shared" si="608"/>
        <v/>
      </c>
      <c r="GT75" s="58" t="str">
        <f t="shared" si="609"/>
        <v/>
      </c>
      <c r="GU75" s="58" t="str">
        <f t="shared" si="610"/>
        <v/>
      </c>
      <c r="GV75" s="58" t="str">
        <f t="shared" si="611"/>
        <v/>
      </c>
      <c r="GW75" s="58" t="str">
        <f t="shared" si="612"/>
        <v/>
      </c>
      <c r="GX75" s="58" t="str">
        <f t="shared" si="613"/>
        <v/>
      </c>
      <c r="GY75" s="58" t="str">
        <f t="shared" si="614"/>
        <v/>
      </c>
      <c r="GZ75" s="58" t="str">
        <f t="shared" si="615"/>
        <v/>
      </c>
      <c r="HA75" s="58" t="str">
        <f t="shared" si="616"/>
        <v/>
      </c>
      <c r="HB75" s="58" t="str">
        <f t="shared" si="617"/>
        <v/>
      </c>
      <c r="HC75" s="58" t="str">
        <f t="shared" si="618"/>
        <v/>
      </c>
      <c r="HD75" s="58" t="str">
        <f t="shared" si="619"/>
        <v/>
      </c>
      <c r="HE75" s="58" t="str">
        <f t="shared" si="620"/>
        <v/>
      </c>
      <c r="HF75" s="58" t="str">
        <f t="shared" si="621"/>
        <v/>
      </c>
      <c r="HG75" s="58" t="str">
        <f t="shared" si="622"/>
        <v/>
      </c>
      <c r="HH75" s="58" t="str">
        <f t="shared" si="623"/>
        <v/>
      </c>
      <c r="HI75" s="58" t="str">
        <f t="shared" si="624"/>
        <v/>
      </c>
      <c r="HJ75" s="58" t="str">
        <f t="shared" si="625"/>
        <v/>
      </c>
      <c r="HK75" s="58" t="str">
        <f t="shared" si="626"/>
        <v/>
      </c>
      <c r="HL75" s="58" t="str">
        <f t="shared" si="627"/>
        <v/>
      </c>
      <c r="HM75" s="58" t="str">
        <f t="shared" si="628"/>
        <v/>
      </c>
      <c r="HN75" s="58" t="str">
        <f t="shared" si="629"/>
        <v/>
      </c>
      <c r="HO75" s="58" t="str">
        <f t="shared" si="630"/>
        <v/>
      </c>
      <c r="HP75" s="58" t="str">
        <f t="shared" si="631"/>
        <v/>
      </c>
      <c r="HQ75" s="58" t="str">
        <f t="shared" si="632"/>
        <v/>
      </c>
      <c r="HR75" s="58" t="str">
        <f t="shared" si="633"/>
        <v/>
      </c>
      <c r="HS75" s="58" t="str">
        <f t="shared" si="634"/>
        <v/>
      </c>
      <c r="HT75" s="58" t="str">
        <f t="shared" si="635"/>
        <v/>
      </c>
      <c r="HU75" s="58" t="str">
        <f t="shared" si="636"/>
        <v/>
      </c>
      <c r="HV75" s="58" t="str">
        <f t="shared" si="637"/>
        <v/>
      </c>
      <c r="HW75" s="58" t="str">
        <f t="shared" si="638"/>
        <v/>
      </c>
      <c r="HX75" s="58" t="str">
        <f t="shared" si="639"/>
        <v/>
      </c>
      <c r="HY75" s="58" t="str">
        <f t="shared" si="640"/>
        <v/>
      </c>
      <c r="HZ75" s="58" t="str">
        <f t="shared" si="641"/>
        <v/>
      </c>
      <c r="IA75" s="58" t="str">
        <f t="shared" si="642"/>
        <v/>
      </c>
      <c r="IB75" s="58" t="str">
        <f t="shared" si="643"/>
        <v/>
      </c>
      <c r="IC75" s="58" t="str">
        <f t="shared" si="644"/>
        <v/>
      </c>
      <c r="ID75" s="58" t="str">
        <f t="shared" si="645"/>
        <v/>
      </c>
      <c r="IE75" s="58" t="str">
        <f t="shared" si="646"/>
        <v/>
      </c>
      <c r="IF75" s="58" t="str">
        <f t="shared" si="647"/>
        <v/>
      </c>
      <c r="IG75" s="58" t="str">
        <f t="shared" si="648"/>
        <v/>
      </c>
      <c r="IH75" s="58" t="str">
        <f t="shared" si="649"/>
        <v/>
      </c>
      <c r="II75" s="58" t="str">
        <f t="shared" si="650"/>
        <v/>
      </c>
      <c r="IJ75" s="58" t="str">
        <f t="shared" si="651"/>
        <v/>
      </c>
      <c r="IK75" s="58" t="str">
        <f t="shared" si="652"/>
        <v/>
      </c>
      <c r="IL75" s="58" t="str">
        <f t="shared" si="653"/>
        <v/>
      </c>
      <c r="IM75" s="58" t="str">
        <f t="shared" si="654"/>
        <v/>
      </c>
      <c r="IN75" s="58" t="str">
        <f t="shared" si="655"/>
        <v/>
      </c>
      <c r="IO75" s="58" t="str">
        <f t="shared" si="656"/>
        <v/>
      </c>
      <c r="IP75" s="58" t="str">
        <f t="shared" si="657"/>
        <v/>
      </c>
      <c r="IQ75" s="58" t="str">
        <f t="shared" si="658"/>
        <v/>
      </c>
      <c r="IR75" s="58" t="str">
        <f t="shared" si="659"/>
        <v/>
      </c>
      <c r="IS75" s="58" t="str">
        <f t="shared" si="660"/>
        <v/>
      </c>
      <c r="IT75" s="58" t="str">
        <f t="shared" si="661"/>
        <v/>
      </c>
      <c r="IU75" s="58" t="str">
        <f t="shared" si="662"/>
        <v/>
      </c>
      <c r="IV75" s="58" t="str">
        <f t="shared" si="663"/>
        <v/>
      </c>
      <c r="IW75" s="58" t="str">
        <f t="shared" si="664"/>
        <v/>
      </c>
      <c r="IX75" s="58" t="str">
        <f t="shared" si="665"/>
        <v/>
      </c>
      <c r="IY75" s="58" t="str">
        <f t="shared" si="666"/>
        <v/>
      </c>
      <c r="IZ75" s="58" t="str">
        <f t="shared" si="667"/>
        <v/>
      </c>
      <c r="JA75" s="58" t="str">
        <f t="shared" si="668"/>
        <v/>
      </c>
      <c r="JB75" s="58" t="str">
        <f t="shared" si="669"/>
        <v/>
      </c>
      <c r="JC75" s="58" t="str">
        <f t="shared" si="670"/>
        <v/>
      </c>
      <c r="JD75" s="58" t="str">
        <f t="shared" si="671"/>
        <v/>
      </c>
      <c r="JE75" s="58" t="str">
        <f t="shared" si="672"/>
        <v/>
      </c>
      <c r="JF75" s="58" t="str">
        <f t="shared" si="673"/>
        <v/>
      </c>
      <c r="JG75" s="58" t="str">
        <f t="shared" si="674"/>
        <v/>
      </c>
      <c r="JH75" s="58" t="str">
        <f t="shared" si="675"/>
        <v/>
      </c>
      <c r="JI75" s="58" t="str">
        <f t="shared" si="676"/>
        <v/>
      </c>
      <c r="JJ75" s="58" t="str">
        <f t="shared" si="677"/>
        <v/>
      </c>
      <c r="JK75" s="58" t="str">
        <f t="shared" si="678"/>
        <v/>
      </c>
      <c r="JL75" s="58" t="str">
        <f t="shared" si="679"/>
        <v/>
      </c>
      <c r="JM75" s="58" t="str">
        <f t="shared" si="680"/>
        <v/>
      </c>
      <c r="JN75" s="58" t="str">
        <f t="shared" si="681"/>
        <v/>
      </c>
      <c r="JO75" s="58" t="str">
        <f t="shared" si="682"/>
        <v/>
      </c>
      <c r="JP75" s="58" t="str">
        <f t="shared" si="683"/>
        <v/>
      </c>
      <c r="JQ75" s="58" t="str">
        <f t="shared" si="684"/>
        <v/>
      </c>
      <c r="JR75" s="58" t="str">
        <f t="shared" si="685"/>
        <v/>
      </c>
      <c r="JS75" s="58" t="str">
        <f t="shared" si="686"/>
        <v/>
      </c>
      <c r="JT75" s="58" t="str">
        <f t="shared" si="687"/>
        <v/>
      </c>
      <c r="JU75" s="58" t="str">
        <f t="shared" si="688"/>
        <v/>
      </c>
      <c r="JV75" s="58" t="str">
        <f t="shared" si="689"/>
        <v/>
      </c>
      <c r="JW75" s="58" t="str">
        <f t="shared" si="690"/>
        <v/>
      </c>
      <c r="JX75" s="58" t="str">
        <f t="shared" si="691"/>
        <v/>
      </c>
      <c r="JY75" s="58" t="str">
        <f t="shared" si="692"/>
        <v/>
      </c>
      <c r="JZ75" s="58" t="str">
        <f t="shared" si="693"/>
        <v/>
      </c>
      <c r="KA75" s="58" t="str">
        <f t="shared" si="694"/>
        <v/>
      </c>
      <c r="KB75" s="58" t="str">
        <f t="shared" si="695"/>
        <v/>
      </c>
      <c r="KC75" s="58" t="str">
        <f t="shared" si="696"/>
        <v/>
      </c>
      <c r="KD75" s="58" t="str">
        <f t="shared" si="697"/>
        <v/>
      </c>
      <c r="KE75" s="58" t="str">
        <f t="shared" si="698"/>
        <v/>
      </c>
      <c r="KF75" s="58" t="str">
        <f t="shared" si="699"/>
        <v/>
      </c>
      <c r="KG75" s="58" t="str">
        <f t="shared" si="700"/>
        <v/>
      </c>
      <c r="KH75" s="58" t="str">
        <f t="shared" si="701"/>
        <v/>
      </c>
      <c r="KI75" s="58" t="str">
        <f t="shared" si="702"/>
        <v/>
      </c>
      <c r="KJ75" s="58" t="str">
        <f t="shared" si="703"/>
        <v/>
      </c>
      <c r="KK75" s="58" t="str">
        <f t="shared" si="704"/>
        <v/>
      </c>
      <c r="KL75" s="58" t="str">
        <f t="shared" si="705"/>
        <v/>
      </c>
      <c r="KM75" s="58" t="str">
        <f t="shared" si="706"/>
        <v/>
      </c>
      <c r="KN75" s="58" t="str">
        <f t="shared" si="707"/>
        <v/>
      </c>
      <c r="KO75" s="58" t="str">
        <f t="shared" si="708"/>
        <v/>
      </c>
      <c r="KP75" s="58" t="str">
        <f t="shared" si="709"/>
        <v/>
      </c>
      <c r="KQ75" s="58" t="str">
        <f t="shared" si="710"/>
        <v/>
      </c>
      <c r="KR75" s="58" t="str">
        <f t="shared" si="711"/>
        <v/>
      </c>
      <c r="KS75" s="58" t="str">
        <f t="shared" si="712"/>
        <v/>
      </c>
      <c r="KT75" s="58" t="str">
        <f t="shared" si="713"/>
        <v/>
      </c>
      <c r="KU75" s="58" t="str">
        <f t="shared" si="714"/>
        <v/>
      </c>
      <c r="KV75" s="58" t="str">
        <f t="shared" si="715"/>
        <v/>
      </c>
      <c r="KW75" s="58" t="str">
        <f t="shared" si="716"/>
        <v/>
      </c>
      <c r="KX75" s="58" t="str">
        <f t="shared" si="717"/>
        <v/>
      </c>
    </row>
    <row r="76" spans="1:310" x14ac:dyDescent="0.55000000000000004">
      <c r="A76" s="11" t="s">
        <v>99</v>
      </c>
      <c r="B76" s="11"/>
      <c r="C76" s="11"/>
      <c r="D76" s="11"/>
      <c r="E76" s="11"/>
      <c r="F76" s="11"/>
      <c r="G76" s="48">
        <v>398.17865013273814</v>
      </c>
      <c r="H76" s="49" t="s">
        <v>3</v>
      </c>
      <c r="I76" s="56" t="s">
        <v>57</v>
      </c>
      <c r="K76" s="39" t="str">
        <f t="shared" si="418"/>
        <v>D</v>
      </c>
      <c r="L76" s="39" t="str">
        <f t="shared" si="419"/>
        <v/>
      </c>
      <c r="M76" s="39" t="str">
        <f t="shared" si="420"/>
        <v/>
      </c>
      <c r="N76" s="58" t="str">
        <f t="shared" si="421"/>
        <v/>
      </c>
      <c r="O76" s="39" t="str">
        <f t="shared" si="422"/>
        <v/>
      </c>
      <c r="P76" s="39" t="str">
        <f t="shared" si="423"/>
        <v/>
      </c>
      <c r="Q76" s="39" t="str">
        <f t="shared" si="424"/>
        <v/>
      </c>
      <c r="R76" s="39" t="str">
        <f t="shared" si="425"/>
        <v/>
      </c>
      <c r="S76" s="39" t="str">
        <f t="shared" si="426"/>
        <v/>
      </c>
      <c r="T76" s="39" t="str">
        <f t="shared" si="427"/>
        <v/>
      </c>
      <c r="U76" s="39" t="str">
        <f t="shared" si="428"/>
        <v/>
      </c>
      <c r="V76" s="39" t="str">
        <f t="shared" si="429"/>
        <v/>
      </c>
      <c r="W76" s="39" t="str">
        <f t="shared" si="430"/>
        <v/>
      </c>
      <c r="X76" s="39" t="str">
        <f t="shared" si="431"/>
        <v/>
      </c>
      <c r="Y76" s="39" t="str">
        <f t="shared" si="432"/>
        <v/>
      </c>
      <c r="Z76" s="39" t="str">
        <f t="shared" si="433"/>
        <v/>
      </c>
      <c r="AA76" s="39" t="str">
        <f t="shared" si="434"/>
        <v/>
      </c>
      <c r="AB76" s="39" t="str">
        <f t="shared" si="435"/>
        <v/>
      </c>
      <c r="AC76" s="39" t="str">
        <f t="shared" si="436"/>
        <v/>
      </c>
      <c r="AD76" s="39" t="str">
        <f t="shared" si="437"/>
        <v/>
      </c>
      <c r="AE76" s="39" t="str">
        <f t="shared" si="438"/>
        <v/>
      </c>
      <c r="AF76" s="39" t="str">
        <f t="shared" si="439"/>
        <v/>
      </c>
      <c r="AG76" s="39" t="str">
        <f t="shared" si="440"/>
        <v/>
      </c>
      <c r="AH76" s="39" t="str">
        <f t="shared" si="441"/>
        <v/>
      </c>
      <c r="AI76" s="39" t="str">
        <f t="shared" si="442"/>
        <v/>
      </c>
      <c r="AJ76" s="39" t="str">
        <f t="shared" si="443"/>
        <v/>
      </c>
      <c r="AK76" s="39" t="str">
        <f t="shared" si="444"/>
        <v/>
      </c>
      <c r="AL76" s="39" t="str">
        <f t="shared" si="445"/>
        <v/>
      </c>
      <c r="AM76" s="39" t="str">
        <f t="shared" si="446"/>
        <v/>
      </c>
      <c r="AN76" s="39" t="str">
        <f t="shared" si="447"/>
        <v/>
      </c>
      <c r="AO76" s="39" t="str">
        <f t="shared" si="448"/>
        <v/>
      </c>
      <c r="AP76" s="39" t="str">
        <f t="shared" si="449"/>
        <v/>
      </c>
      <c r="AQ76" s="39" t="str">
        <f t="shared" si="450"/>
        <v/>
      </c>
      <c r="AR76" s="39" t="str">
        <f t="shared" si="451"/>
        <v>D</v>
      </c>
      <c r="AS76" s="39" t="str">
        <f t="shared" si="452"/>
        <v/>
      </c>
      <c r="AT76" s="39" t="str">
        <f t="shared" si="453"/>
        <v/>
      </c>
      <c r="AU76" s="39" t="str">
        <f t="shared" si="454"/>
        <v/>
      </c>
      <c r="AV76" s="39" t="str">
        <f t="shared" si="455"/>
        <v/>
      </c>
      <c r="AW76" s="39" t="str">
        <f t="shared" si="456"/>
        <v/>
      </c>
      <c r="AX76" s="39" t="str">
        <f t="shared" si="457"/>
        <v/>
      </c>
      <c r="AY76" s="39" t="str">
        <f t="shared" si="458"/>
        <v/>
      </c>
      <c r="AZ76" s="39" t="str">
        <f t="shared" si="459"/>
        <v/>
      </c>
      <c r="BA76" s="39" t="str">
        <f t="shared" si="460"/>
        <v/>
      </c>
      <c r="BB76" s="39" t="str">
        <f t="shared" si="461"/>
        <v>D</v>
      </c>
      <c r="BC76" s="39" t="str">
        <f t="shared" si="462"/>
        <v/>
      </c>
      <c r="BD76" s="39" t="str">
        <f t="shared" si="463"/>
        <v/>
      </c>
      <c r="BE76" s="39" t="str">
        <f t="shared" si="464"/>
        <v/>
      </c>
      <c r="BF76" s="39" t="str">
        <f t="shared" si="465"/>
        <v/>
      </c>
      <c r="BG76" s="39" t="str">
        <f t="shared" si="466"/>
        <v/>
      </c>
      <c r="BH76" s="39" t="str">
        <f t="shared" si="467"/>
        <v/>
      </c>
      <c r="BI76" s="39" t="str">
        <f t="shared" si="468"/>
        <v/>
      </c>
      <c r="BJ76" s="39" t="str">
        <f t="shared" si="469"/>
        <v>D</v>
      </c>
      <c r="BK76" s="39" t="str">
        <f t="shared" si="470"/>
        <v/>
      </c>
      <c r="BL76" s="39" t="str">
        <f t="shared" si="471"/>
        <v/>
      </c>
      <c r="BM76" s="39" t="str">
        <f t="shared" si="472"/>
        <v/>
      </c>
      <c r="BN76" s="39" t="str">
        <f t="shared" si="473"/>
        <v/>
      </c>
      <c r="BO76" s="39" t="str">
        <f t="shared" si="474"/>
        <v/>
      </c>
      <c r="BP76" s="39" t="str">
        <f t="shared" si="475"/>
        <v/>
      </c>
      <c r="BQ76" s="39" t="str">
        <f t="shared" si="476"/>
        <v/>
      </c>
      <c r="BR76" s="39" t="str">
        <f t="shared" si="477"/>
        <v/>
      </c>
      <c r="BS76" s="39" t="str">
        <f t="shared" si="478"/>
        <v>D</v>
      </c>
      <c r="BT76" s="39" t="str">
        <f t="shared" si="479"/>
        <v/>
      </c>
      <c r="BU76" s="39" t="str">
        <f t="shared" si="480"/>
        <v/>
      </c>
      <c r="BV76" s="39" t="str">
        <f t="shared" si="481"/>
        <v/>
      </c>
      <c r="BW76" s="39" t="str">
        <f t="shared" si="482"/>
        <v/>
      </c>
      <c r="BX76" s="39" t="str">
        <f t="shared" si="483"/>
        <v/>
      </c>
      <c r="BY76" s="39" t="str">
        <f t="shared" si="484"/>
        <v/>
      </c>
      <c r="BZ76" s="39" t="str">
        <f t="shared" si="485"/>
        <v/>
      </c>
      <c r="CA76" s="39" t="str">
        <f t="shared" si="486"/>
        <v/>
      </c>
      <c r="CB76" s="39" t="str">
        <f t="shared" si="487"/>
        <v/>
      </c>
      <c r="CC76" s="39" t="str">
        <f t="shared" si="488"/>
        <v/>
      </c>
      <c r="CD76" s="39" t="str">
        <f t="shared" si="489"/>
        <v/>
      </c>
      <c r="CE76" s="39" t="str">
        <f t="shared" si="490"/>
        <v/>
      </c>
      <c r="CF76" s="39" t="str">
        <f t="shared" si="491"/>
        <v/>
      </c>
      <c r="CG76" s="39" t="str">
        <f t="shared" si="492"/>
        <v/>
      </c>
      <c r="CH76" s="39" t="str">
        <f t="shared" si="493"/>
        <v/>
      </c>
      <c r="CI76" s="39" t="str">
        <f t="shared" si="494"/>
        <v/>
      </c>
      <c r="CJ76" s="39" t="str">
        <f t="shared" si="495"/>
        <v/>
      </c>
      <c r="CK76" s="39" t="str">
        <f t="shared" si="496"/>
        <v/>
      </c>
      <c r="CL76" s="39" t="str">
        <f t="shared" si="497"/>
        <v/>
      </c>
      <c r="CM76" s="39" t="str">
        <f t="shared" si="498"/>
        <v/>
      </c>
      <c r="CN76" s="39" t="str">
        <f t="shared" si="499"/>
        <v/>
      </c>
      <c r="CO76" s="39" t="str">
        <f t="shared" si="500"/>
        <v>D</v>
      </c>
      <c r="CP76" s="39" t="str">
        <f t="shared" si="501"/>
        <v/>
      </c>
      <c r="CQ76" s="39" t="str">
        <f t="shared" si="502"/>
        <v/>
      </c>
      <c r="CR76" s="39" t="str">
        <f t="shared" si="503"/>
        <v/>
      </c>
      <c r="CS76" s="39" t="str">
        <f t="shared" si="504"/>
        <v/>
      </c>
      <c r="CT76" s="39" t="str">
        <f t="shared" si="505"/>
        <v/>
      </c>
      <c r="CU76" s="39" t="str">
        <f t="shared" si="506"/>
        <v/>
      </c>
      <c r="CV76" s="39" t="str">
        <f t="shared" si="507"/>
        <v/>
      </c>
      <c r="CW76" s="39" t="str">
        <f t="shared" si="508"/>
        <v/>
      </c>
      <c r="CX76" s="39" t="str">
        <f t="shared" si="509"/>
        <v/>
      </c>
      <c r="CY76" s="39" t="str">
        <f t="shared" si="510"/>
        <v/>
      </c>
      <c r="CZ76" s="39" t="str">
        <f t="shared" si="511"/>
        <v/>
      </c>
      <c r="DA76" s="39" t="str">
        <f t="shared" si="512"/>
        <v/>
      </c>
      <c r="DB76" s="39" t="str">
        <f t="shared" si="513"/>
        <v/>
      </c>
      <c r="DC76" s="39" t="str">
        <f t="shared" si="514"/>
        <v/>
      </c>
      <c r="DD76" s="39" t="str">
        <f t="shared" si="515"/>
        <v/>
      </c>
      <c r="DE76" s="39" t="str">
        <f t="shared" si="516"/>
        <v/>
      </c>
      <c r="DF76" s="39" t="str">
        <f t="shared" si="517"/>
        <v/>
      </c>
      <c r="DG76" s="58" t="str">
        <f t="shared" si="518"/>
        <v/>
      </c>
      <c r="DH76" s="58" t="str">
        <f t="shared" si="519"/>
        <v/>
      </c>
      <c r="DI76" s="58" t="str">
        <f t="shared" si="520"/>
        <v/>
      </c>
      <c r="DJ76" s="58" t="str">
        <f t="shared" si="521"/>
        <v/>
      </c>
      <c r="DK76" s="58" t="str">
        <f t="shared" si="522"/>
        <v/>
      </c>
      <c r="DL76" s="58" t="str">
        <f t="shared" si="523"/>
        <v/>
      </c>
      <c r="DM76" s="58" t="str">
        <f t="shared" si="524"/>
        <v/>
      </c>
      <c r="DN76" s="58" t="str">
        <f t="shared" si="525"/>
        <v/>
      </c>
      <c r="DO76" s="58" t="str">
        <f t="shared" si="526"/>
        <v/>
      </c>
      <c r="DP76" s="58" t="str">
        <f t="shared" si="527"/>
        <v/>
      </c>
      <c r="DQ76" s="58" t="str">
        <f t="shared" si="528"/>
        <v/>
      </c>
      <c r="DR76" s="58" t="str">
        <f t="shared" si="529"/>
        <v/>
      </c>
      <c r="DS76" s="58" t="str">
        <f t="shared" si="530"/>
        <v/>
      </c>
      <c r="DT76" s="58" t="str">
        <f t="shared" si="531"/>
        <v/>
      </c>
      <c r="DU76" s="58" t="str">
        <f t="shared" si="532"/>
        <v/>
      </c>
      <c r="DV76" s="58" t="str">
        <f t="shared" si="533"/>
        <v/>
      </c>
      <c r="DW76" s="58" t="str">
        <f t="shared" si="534"/>
        <v/>
      </c>
      <c r="DX76" s="58" t="str">
        <f t="shared" si="535"/>
        <v/>
      </c>
      <c r="DY76" s="58" t="str">
        <f t="shared" si="536"/>
        <v/>
      </c>
      <c r="DZ76" s="58" t="str">
        <f t="shared" si="537"/>
        <v/>
      </c>
      <c r="EA76" s="58" t="str">
        <f t="shared" si="538"/>
        <v/>
      </c>
      <c r="EB76" s="58" t="str">
        <f t="shared" si="539"/>
        <v/>
      </c>
      <c r="EC76" s="58" t="str">
        <f t="shared" si="540"/>
        <v/>
      </c>
      <c r="ED76" s="58" t="str">
        <f t="shared" si="541"/>
        <v/>
      </c>
      <c r="EE76" s="58" t="str">
        <f t="shared" si="542"/>
        <v/>
      </c>
      <c r="EF76" s="58" t="str">
        <f t="shared" si="543"/>
        <v/>
      </c>
      <c r="EG76" s="58" t="str">
        <f t="shared" si="544"/>
        <v/>
      </c>
      <c r="EH76" s="58" t="str">
        <f t="shared" si="545"/>
        <v/>
      </c>
      <c r="EI76" s="58" t="str">
        <f t="shared" si="546"/>
        <v/>
      </c>
      <c r="EJ76" s="58" t="str">
        <f t="shared" si="547"/>
        <v/>
      </c>
      <c r="EK76" s="58" t="str">
        <f t="shared" si="548"/>
        <v/>
      </c>
      <c r="EL76" s="58" t="str">
        <f t="shared" si="549"/>
        <v/>
      </c>
      <c r="EM76" s="58" t="str">
        <f t="shared" si="550"/>
        <v/>
      </c>
      <c r="EN76" s="58" t="str">
        <f t="shared" si="551"/>
        <v/>
      </c>
      <c r="EO76" s="58" t="str">
        <f t="shared" si="552"/>
        <v/>
      </c>
      <c r="EP76" s="58" t="str">
        <f t="shared" si="553"/>
        <v/>
      </c>
      <c r="EQ76" s="58" t="str">
        <f t="shared" si="554"/>
        <v/>
      </c>
      <c r="ER76" s="58" t="str">
        <f t="shared" si="555"/>
        <v/>
      </c>
      <c r="ES76" s="58" t="str">
        <f t="shared" si="556"/>
        <v/>
      </c>
      <c r="ET76" s="58" t="str">
        <f t="shared" si="557"/>
        <v/>
      </c>
      <c r="EU76" s="58" t="str">
        <f t="shared" si="558"/>
        <v/>
      </c>
      <c r="EV76" s="58" t="str">
        <f t="shared" si="559"/>
        <v/>
      </c>
      <c r="EW76" s="58" t="str">
        <f t="shared" si="560"/>
        <v/>
      </c>
      <c r="EX76" s="58" t="str">
        <f t="shared" si="561"/>
        <v/>
      </c>
      <c r="EY76" s="58" t="str">
        <f t="shared" si="562"/>
        <v/>
      </c>
      <c r="EZ76" s="58" t="str">
        <f t="shared" si="563"/>
        <v/>
      </c>
      <c r="FA76" s="58" t="str">
        <f t="shared" si="564"/>
        <v/>
      </c>
      <c r="FB76" s="58" t="str">
        <f t="shared" si="565"/>
        <v/>
      </c>
      <c r="FC76" s="58" t="str">
        <f t="shared" si="566"/>
        <v/>
      </c>
      <c r="FD76" s="58" t="str">
        <f t="shared" si="567"/>
        <v/>
      </c>
      <c r="FE76" s="58" t="str">
        <f t="shared" si="568"/>
        <v/>
      </c>
      <c r="FF76" s="58" t="str">
        <f t="shared" si="569"/>
        <v/>
      </c>
      <c r="FG76" s="58" t="str">
        <f t="shared" si="570"/>
        <v/>
      </c>
      <c r="FH76" s="58" t="str">
        <f t="shared" si="571"/>
        <v/>
      </c>
      <c r="FI76" s="58" t="str">
        <f t="shared" si="572"/>
        <v/>
      </c>
      <c r="FJ76" s="58" t="str">
        <f t="shared" si="573"/>
        <v/>
      </c>
      <c r="FK76" s="58" t="str">
        <f t="shared" si="574"/>
        <v/>
      </c>
      <c r="FL76" s="58" t="str">
        <f t="shared" si="575"/>
        <v/>
      </c>
      <c r="FM76" s="58" t="str">
        <f t="shared" si="576"/>
        <v/>
      </c>
      <c r="FN76" s="58" t="str">
        <f t="shared" si="577"/>
        <v/>
      </c>
      <c r="FO76" s="58" t="str">
        <f t="shared" si="578"/>
        <v/>
      </c>
      <c r="FP76" s="58" t="str">
        <f t="shared" si="579"/>
        <v/>
      </c>
      <c r="FQ76" s="58" t="str">
        <f t="shared" si="580"/>
        <v/>
      </c>
      <c r="FR76" s="58" t="str">
        <f t="shared" si="581"/>
        <v/>
      </c>
      <c r="FS76" s="58" t="str">
        <f t="shared" si="582"/>
        <v/>
      </c>
      <c r="FT76" s="58" t="str">
        <f t="shared" si="583"/>
        <v/>
      </c>
      <c r="FU76" s="58" t="str">
        <f t="shared" si="584"/>
        <v/>
      </c>
      <c r="FV76" s="58" t="str">
        <f t="shared" si="585"/>
        <v/>
      </c>
      <c r="FW76" s="58" t="str">
        <f t="shared" si="586"/>
        <v/>
      </c>
      <c r="FX76" s="58" t="str">
        <f t="shared" si="587"/>
        <v/>
      </c>
      <c r="FY76" s="58" t="str">
        <f t="shared" si="588"/>
        <v/>
      </c>
      <c r="FZ76" s="58" t="str">
        <f t="shared" si="589"/>
        <v/>
      </c>
      <c r="GA76" s="58" t="str">
        <f t="shared" si="590"/>
        <v/>
      </c>
      <c r="GB76" s="58" t="str">
        <f t="shared" si="591"/>
        <v/>
      </c>
      <c r="GC76" s="58" t="str">
        <f t="shared" si="592"/>
        <v/>
      </c>
      <c r="GD76" s="58" t="str">
        <f t="shared" si="593"/>
        <v/>
      </c>
      <c r="GE76" s="58" t="str">
        <f t="shared" si="594"/>
        <v/>
      </c>
      <c r="GF76" s="58" t="str">
        <f t="shared" si="595"/>
        <v/>
      </c>
      <c r="GG76" s="58" t="str">
        <f t="shared" si="596"/>
        <v/>
      </c>
      <c r="GH76" s="58" t="str">
        <f t="shared" si="597"/>
        <v/>
      </c>
      <c r="GI76" s="58" t="str">
        <f t="shared" si="598"/>
        <v/>
      </c>
      <c r="GJ76" s="58" t="str">
        <f t="shared" si="599"/>
        <v/>
      </c>
      <c r="GK76" s="58" t="str">
        <f t="shared" si="600"/>
        <v/>
      </c>
      <c r="GL76" s="58" t="str">
        <f t="shared" si="601"/>
        <v/>
      </c>
      <c r="GM76" s="58" t="str">
        <f t="shared" si="602"/>
        <v/>
      </c>
      <c r="GN76" s="58" t="str">
        <f t="shared" si="603"/>
        <v/>
      </c>
      <c r="GO76" s="58" t="str">
        <f t="shared" si="604"/>
        <v/>
      </c>
      <c r="GP76" s="58" t="str">
        <f t="shared" si="605"/>
        <v/>
      </c>
      <c r="GQ76" s="58" t="str">
        <f t="shared" si="606"/>
        <v/>
      </c>
      <c r="GR76" s="58" t="str">
        <f t="shared" si="607"/>
        <v/>
      </c>
      <c r="GS76" s="58" t="str">
        <f t="shared" si="608"/>
        <v/>
      </c>
      <c r="GT76" s="58" t="str">
        <f t="shared" si="609"/>
        <v/>
      </c>
      <c r="GU76" s="58" t="str">
        <f t="shared" si="610"/>
        <v/>
      </c>
      <c r="GV76" s="58" t="str">
        <f t="shared" si="611"/>
        <v/>
      </c>
      <c r="GW76" s="58" t="str">
        <f t="shared" si="612"/>
        <v/>
      </c>
      <c r="GX76" s="58" t="str">
        <f t="shared" si="613"/>
        <v/>
      </c>
      <c r="GY76" s="58" t="str">
        <f t="shared" si="614"/>
        <v/>
      </c>
      <c r="GZ76" s="58" t="str">
        <f t="shared" si="615"/>
        <v/>
      </c>
      <c r="HA76" s="58" t="str">
        <f t="shared" si="616"/>
        <v/>
      </c>
      <c r="HB76" s="58" t="str">
        <f t="shared" si="617"/>
        <v/>
      </c>
      <c r="HC76" s="58" t="str">
        <f t="shared" si="618"/>
        <v/>
      </c>
      <c r="HD76" s="58" t="str">
        <f t="shared" si="619"/>
        <v/>
      </c>
      <c r="HE76" s="58" t="str">
        <f t="shared" si="620"/>
        <v/>
      </c>
      <c r="HF76" s="58" t="str">
        <f t="shared" si="621"/>
        <v/>
      </c>
      <c r="HG76" s="58" t="str">
        <f t="shared" si="622"/>
        <v/>
      </c>
      <c r="HH76" s="58" t="str">
        <f t="shared" si="623"/>
        <v/>
      </c>
      <c r="HI76" s="58" t="str">
        <f t="shared" si="624"/>
        <v/>
      </c>
      <c r="HJ76" s="58" t="str">
        <f t="shared" si="625"/>
        <v/>
      </c>
      <c r="HK76" s="58" t="str">
        <f t="shared" si="626"/>
        <v/>
      </c>
      <c r="HL76" s="58" t="str">
        <f t="shared" si="627"/>
        <v/>
      </c>
      <c r="HM76" s="58" t="str">
        <f t="shared" si="628"/>
        <v/>
      </c>
      <c r="HN76" s="58" t="str">
        <f t="shared" si="629"/>
        <v/>
      </c>
      <c r="HO76" s="58" t="str">
        <f t="shared" si="630"/>
        <v/>
      </c>
      <c r="HP76" s="58" t="str">
        <f t="shared" si="631"/>
        <v/>
      </c>
      <c r="HQ76" s="58" t="str">
        <f t="shared" si="632"/>
        <v/>
      </c>
      <c r="HR76" s="58" t="str">
        <f t="shared" si="633"/>
        <v/>
      </c>
      <c r="HS76" s="58" t="str">
        <f t="shared" si="634"/>
        <v/>
      </c>
      <c r="HT76" s="58" t="str">
        <f t="shared" si="635"/>
        <v/>
      </c>
      <c r="HU76" s="58" t="str">
        <f t="shared" si="636"/>
        <v/>
      </c>
      <c r="HV76" s="58" t="str">
        <f t="shared" si="637"/>
        <v/>
      </c>
      <c r="HW76" s="58" t="str">
        <f t="shared" si="638"/>
        <v/>
      </c>
      <c r="HX76" s="58" t="str">
        <f t="shared" si="639"/>
        <v/>
      </c>
      <c r="HY76" s="58" t="str">
        <f t="shared" si="640"/>
        <v/>
      </c>
      <c r="HZ76" s="58" t="str">
        <f t="shared" si="641"/>
        <v/>
      </c>
      <c r="IA76" s="58" t="str">
        <f t="shared" si="642"/>
        <v/>
      </c>
      <c r="IB76" s="58" t="str">
        <f t="shared" si="643"/>
        <v/>
      </c>
      <c r="IC76" s="58" t="str">
        <f t="shared" si="644"/>
        <v/>
      </c>
      <c r="ID76" s="58" t="str">
        <f t="shared" si="645"/>
        <v/>
      </c>
      <c r="IE76" s="58" t="str">
        <f t="shared" si="646"/>
        <v/>
      </c>
      <c r="IF76" s="58" t="str">
        <f t="shared" si="647"/>
        <v/>
      </c>
      <c r="IG76" s="58" t="str">
        <f t="shared" si="648"/>
        <v/>
      </c>
      <c r="IH76" s="58" t="str">
        <f t="shared" si="649"/>
        <v/>
      </c>
      <c r="II76" s="58" t="str">
        <f t="shared" si="650"/>
        <v/>
      </c>
      <c r="IJ76" s="58" t="str">
        <f t="shared" si="651"/>
        <v/>
      </c>
      <c r="IK76" s="58" t="str">
        <f t="shared" si="652"/>
        <v/>
      </c>
      <c r="IL76" s="58" t="str">
        <f t="shared" si="653"/>
        <v/>
      </c>
      <c r="IM76" s="58" t="str">
        <f t="shared" si="654"/>
        <v/>
      </c>
      <c r="IN76" s="58" t="str">
        <f t="shared" si="655"/>
        <v/>
      </c>
      <c r="IO76" s="58" t="str">
        <f t="shared" si="656"/>
        <v/>
      </c>
      <c r="IP76" s="58" t="str">
        <f t="shared" si="657"/>
        <v/>
      </c>
      <c r="IQ76" s="58" t="str">
        <f t="shared" si="658"/>
        <v/>
      </c>
      <c r="IR76" s="58" t="str">
        <f t="shared" si="659"/>
        <v/>
      </c>
      <c r="IS76" s="58" t="str">
        <f t="shared" si="660"/>
        <v/>
      </c>
      <c r="IT76" s="58" t="str">
        <f t="shared" si="661"/>
        <v/>
      </c>
      <c r="IU76" s="58" t="str">
        <f t="shared" si="662"/>
        <v/>
      </c>
      <c r="IV76" s="58" t="str">
        <f t="shared" si="663"/>
        <v/>
      </c>
      <c r="IW76" s="58" t="str">
        <f t="shared" si="664"/>
        <v/>
      </c>
      <c r="IX76" s="58" t="str">
        <f t="shared" si="665"/>
        <v/>
      </c>
      <c r="IY76" s="58" t="str">
        <f t="shared" si="666"/>
        <v/>
      </c>
      <c r="IZ76" s="58" t="str">
        <f t="shared" si="667"/>
        <v/>
      </c>
      <c r="JA76" s="58" t="str">
        <f t="shared" si="668"/>
        <v/>
      </c>
      <c r="JB76" s="58" t="str">
        <f t="shared" si="669"/>
        <v/>
      </c>
      <c r="JC76" s="58" t="str">
        <f t="shared" si="670"/>
        <v/>
      </c>
      <c r="JD76" s="58" t="str">
        <f t="shared" si="671"/>
        <v/>
      </c>
      <c r="JE76" s="58" t="str">
        <f t="shared" si="672"/>
        <v/>
      </c>
      <c r="JF76" s="58" t="str">
        <f t="shared" si="673"/>
        <v/>
      </c>
      <c r="JG76" s="58" t="str">
        <f t="shared" si="674"/>
        <v/>
      </c>
      <c r="JH76" s="58" t="str">
        <f t="shared" si="675"/>
        <v/>
      </c>
      <c r="JI76" s="58" t="str">
        <f t="shared" si="676"/>
        <v/>
      </c>
      <c r="JJ76" s="58" t="str">
        <f t="shared" si="677"/>
        <v/>
      </c>
      <c r="JK76" s="58" t="str">
        <f t="shared" si="678"/>
        <v/>
      </c>
      <c r="JL76" s="58" t="str">
        <f t="shared" si="679"/>
        <v/>
      </c>
      <c r="JM76" s="58" t="str">
        <f t="shared" si="680"/>
        <v/>
      </c>
      <c r="JN76" s="58" t="str">
        <f t="shared" si="681"/>
        <v/>
      </c>
      <c r="JO76" s="58" t="str">
        <f t="shared" si="682"/>
        <v/>
      </c>
      <c r="JP76" s="58" t="str">
        <f t="shared" si="683"/>
        <v/>
      </c>
      <c r="JQ76" s="58" t="str">
        <f t="shared" si="684"/>
        <v/>
      </c>
      <c r="JR76" s="58" t="str">
        <f t="shared" si="685"/>
        <v/>
      </c>
      <c r="JS76" s="58" t="str">
        <f t="shared" si="686"/>
        <v/>
      </c>
      <c r="JT76" s="58" t="str">
        <f t="shared" si="687"/>
        <v/>
      </c>
      <c r="JU76" s="58" t="str">
        <f t="shared" si="688"/>
        <v/>
      </c>
      <c r="JV76" s="58" t="str">
        <f t="shared" si="689"/>
        <v/>
      </c>
      <c r="JW76" s="58" t="str">
        <f t="shared" si="690"/>
        <v/>
      </c>
      <c r="JX76" s="58" t="str">
        <f t="shared" si="691"/>
        <v/>
      </c>
      <c r="JY76" s="58" t="str">
        <f t="shared" si="692"/>
        <v/>
      </c>
      <c r="JZ76" s="58" t="str">
        <f t="shared" si="693"/>
        <v/>
      </c>
      <c r="KA76" s="58" t="str">
        <f t="shared" si="694"/>
        <v/>
      </c>
      <c r="KB76" s="58" t="str">
        <f t="shared" si="695"/>
        <v/>
      </c>
      <c r="KC76" s="58" t="str">
        <f t="shared" si="696"/>
        <v/>
      </c>
      <c r="KD76" s="58" t="str">
        <f t="shared" si="697"/>
        <v/>
      </c>
      <c r="KE76" s="58" t="str">
        <f t="shared" si="698"/>
        <v/>
      </c>
      <c r="KF76" s="58" t="str">
        <f t="shared" si="699"/>
        <v/>
      </c>
      <c r="KG76" s="58" t="str">
        <f t="shared" si="700"/>
        <v/>
      </c>
      <c r="KH76" s="58" t="str">
        <f t="shared" si="701"/>
        <v/>
      </c>
      <c r="KI76" s="58" t="str">
        <f t="shared" si="702"/>
        <v/>
      </c>
      <c r="KJ76" s="58" t="str">
        <f t="shared" si="703"/>
        <v/>
      </c>
      <c r="KK76" s="58" t="str">
        <f t="shared" si="704"/>
        <v/>
      </c>
      <c r="KL76" s="58" t="str">
        <f t="shared" si="705"/>
        <v/>
      </c>
      <c r="KM76" s="58" t="str">
        <f t="shared" si="706"/>
        <v/>
      </c>
      <c r="KN76" s="58" t="str">
        <f t="shared" si="707"/>
        <v/>
      </c>
      <c r="KO76" s="58" t="str">
        <f t="shared" si="708"/>
        <v/>
      </c>
      <c r="KP76" s="58" t="str">
        <f t="shared" si="709"/>
        <v/>
      </c>
      <c r="KQ76" s="58" t="str">
        <f t="shared" si="710"/>
        <v/>
      </c>
      <c r="KR76" s="58" t="str">
        <f t="shared" si="711"/>
        <v/>
      </c>
      <c r="KS76" s="58" t="str">
        <f t="shared" si="712"/>
        <v/>
      </c>
      <c r="KT76" s="58" t="str">
        <f t="shared" si="713"/>
        <v/>
      </c>
      <c r="KU76" s="58" t="str">
        <f t="shared" si="714"/>
        <v/>
      </c>
      <c r="KV76" s="58" t="str">
        <f t="shared" si="715"/>
        <v/>
      </c>
      <c r="KW76" s="58" t="str">
        <f t="shared" si="716"/>
        <v/>
      </c>
      <c r="KX76" s="58" t="str">
        <f t="shared" si="717"/>
        <v/>
      </c>
    </row>
    <row r="77" spans="1:310" x14ac:dyDescent="0.55000000000000004">
      <c r="A77" s="3"/>
      <c r="B77" s="3"/>
      <c r="C77" s="3"/>
      <c r="D77" s="3"/>
      <c r="E77" s="3"/>
      <c r="F77" s="3"/>
      <c r="G77" s="48">
        <v>265.02574330536976</v>
      </c>
      <c r="H77" s="49" t="s">
        <v>35</v>
      </c>
      <c r="I77" s="56" t="s">
        <v>58</v>
      </c>
      <c r="K77" s="39" t="str">
        <f t="shared" si="418"/>
        <v/>
      </c>
      <c r="L77" s="39" t="str">
        <f t="shared" si="419"/>
        <v/>
      </c>
      <c r="M77" s="39" t="str">
        <f t="shared" si="420"/>
        <v/>
      </c>
      <c r="N77" s="58" t="str">
        <f t="shared" si="421"/>
        <v/>
      </c>
      <c r="O77" s="39" t="str">
        <f t="shared" si="422"/>
        <v/>
      </c>
      <c r="P77" s="39" t="str">
        <f t="shared" si="423"/>
        <v/>
      </c>
      <c r="Q77" s="39" t="str">
        <f t="shared" si="424"/>
        <v/>
      </c>
      <c r="R77" s="39" t="str">
        <f t="shared" si="425"/>
        <v/>
      </c>
      <c r="S77" s="39" t="str">
        <f t="shared" si="426"/>
        <v/>
      </c>
      <c r="T77" s="39" t="str">
        <f t="shared" si="427"/>
        <v/>
      </c>
      <c r="U77" s="39" t="str">
        <f t="shared" si="428"/>
        <v/>
      </c>
      <c r="V77" s="39" t="str">
        <f t="shared" si="429"/>
        <v/>
      </c>
      <c r="W77" s="39" t="str">
        <f t="shared" si="430"/>
        <v/>
      </c>
      <c r="X77" s="39" t="str">
        <f t="shared" si="431"/>
        <v/>
      </c>
      <c r="Y77" s="39" t="str">
        <f t="shared" si="432"/>
        <v/>
      </c>
      <c r="Z77" s="39" t="str">
        <f t="shared" si="433"/>
        <v/>
      </c>
      <c r="AA77" s="39" t="str">
        <f t="shared" si="434"/>
        <v/>
      </c>
      <c r="AB77" s="39" t="str">
        <f t="shared" si="435"/>
        <v/>
      </c>
      <c r="AC77" s="39" t="str">
        <f t="shared" si="436"/>
        <v/>
      </c>
      <c r="AD77" s="39" t="str">
        <f t="shared" si="437"/>
        <v/>
      </c>
      <c r="AE77" s="39" t="str">
        <f t="shared" si="438"/>
        <v/>
      </c>
      <c r="AF77" s="39" t="str">
        <f t="shared" si="439"/>
        <v/>
      </c>
      <c r="AG77" s="39" t="str">
        <f t="shared" si="440"/>
        <v/>
      </c>
      <c r="AH77" s="39" t="str">
        <f t="shared" si="441"/>
        <v/>
      </c>
      <c r="AI77" s="39" t="str">
        <f t="shared" si="442"/>
        <v/>
      </c>
      <c r="AJ77" s="39" t="str">
        <f t="shared" si="443"/>
        <v/>
      </c>
      <c r="AK77" s="39" t="str">
        <f t="shared" si="444"/>
        <v/>
      </c>
      <c r="AL77" s="39" t="str">
        <f t="shared" si="445"/>
        <v/>
      </c>
      <c r="AM77" s="39" t="str">
        <f t="shared" si="446"/>
        <v/>
      </c>
      <c r="AN77" s="39" t="str">
        <f t="shared" si="447"/>
        <v/>
      </c>
      <c r="AO77" s="39" t="str">
        <f t="shared" si="448"/>
        <v/>
      </c>
      <c r="AP77" s="39" t="str">
        <f t="shared" si="449"/>
        <v/>
      </c>
      <c r="AQ77" s="39" t="str">
        <f t="shared" si="450"/>
        <v/>
      </c>
      <c r="AR77" s="39" t="str">
        <f t="shared" si="451"/>
        <v/>
      </c>
      <c r="AS77" s="39" t="str">
        <f t="shared" si="452"/>
        <v/>
      </c>
      <c r="AT77" s="39" t="str">
        <f t="shared" si="453"/>
        <v/>
      </c>
      <c r="AU77" s="39" t="str">
        <f t="shared" si="454"/>
        <v/>
      </c>
      <c r="AV77" s="39" t="str">
        <f t="shared" si="455"/>
        <v/>
      </c>
      <c r="AW77" s="39" t="str">
        <f t="shared" si="456"/>
        <v/>
      </c>
      <c r="AX77" s="39" t="str">
        <f t="shared" si="457"/>
        <v/>
      </c>
      <c r="AY77" s="39" t="str">
        <f t="shared" si="458"/>
        <v/>
      </c>
      <c r="AZ77" s="39" t="str">
        <f t="shared" si="459"/>
        <v/>
      </c>
      <c r="BA77" s="39" t="str">
        <f t="shared" si="460"/>
        <v/>
      </c>
      <c r="BB77" s="39" t="str">
        <f t="shared" si="461"/>
        <v/>
      </c>
      <c r="BC77" s="39" t="str">
        <f t="shared" si="462"/>
        <v/>
      </c>
      <c r="BD77" s="39" t="str">
        <f t="shared" si="463"/>
        <v/>
      </c>
      <c r="BE77" s="39" t="str">
        <f t="shared" si="464"/>
        <v/>
      </c>
      <c r="BF77" s="39" t="str">
        <f t="shared" si="465"/>
        <v/>
      </c>
      <c r="BG77" s="39" t="str">
        <f t="shared" si="466"/>
        <v/>
      </c>
      <c r="BH77" s="39" t="str">
        <f t="shared" si="467"/>
        <v/>
      </c>
      <c r="BI77" s="39" t="str">
        <f t="shared" si="468"/>
        <v/>
      </c>
      <c r="BJ77" s="39" t="str">
        <f t="shared" si="469"/>
        <v/>
      </c>
      <c r="BK77" s="39" t="str">
        <f t="shared" si="470"/>
        <v/>
      </c>
      <c r="BL77" s="39" t="str">
        <f t="shared" si="471"/>
        <v/>
      </c>
      <c r="BM77" s="39" t="str">
        <f t="shared" si="472"/>
        <v/>
      </c>
      <c r="BN77" s="39" t="str">
        <f t="shared" si="473"/>
        <v/>
      </c>
      <c r="BO77" s="39" t="str">
        <f t="shared" si="474"/>
        <v/>
      </c>
      <c r="BP77" s="39" t="str">
        <f t="shared" si="475"/>
        <v/>
      </c>
      <c r="BQ77" s="39" t="str">
        <f t="shared" si="476"/>
        <v/>
      </c>
      <c r="BR77" s="39" t="str">
        <f t="shared" si="477"/>
        <v/>
      </c>
      <c r="BS77" s="39" t="str">
        <f t="shared" si="478"/>
        <v/>
      </c>
      <c r="BT77" s="39" t="str">
        <f t="shared" si="479"/>
        <v/>
      </c>
      <c r="BU77" s="39" t="str">
        <f t="shared" si="480"/>
        <v/>
      </c>
      <c r="BV77" s="39" t="str">
        <f t="shared" si="481"/>
        <v/>
      </c>
      <c r="BW77" s="39" t="str">
        <f t="shared" si="482"/>
        <v/>
      </c>
      <c r="BX77" s="39" t="str">
        <f t="shared" si="483"/>
        <v>Z</v>
      </c>
      <c r="BY77" s="39" t="str">
        <f t="shared" si="484"/>
        <v/>
      </c>
      <c r="BZ77" s="39" t="str">
        <f t="shared" si="485"/>
        <v/>
      </c>
      <c r="CA77" s="39" t="str">
        <f t="shared" si="486"/>
        <v/>
      </c>
      <c r="CB77" s="39" t="str">
        <f t="shared" si="487"/>
        <v/>
      </c>
      <c r="CC77" s="39" t="str">
        <f t="shared" si="488"/>
        <v/>
      </c>
      <c r="CD77" s="39" t="str">
        <f t="shared" si="489"/>
        <v/>
      </c>
      <c r="CE77" s="39" t="str">
        <f t="shared" si="490"/>
        <v/>
      </c>
      <c r="CF77" s="39" t="str">
        <f t="shared" si="491"/>
        <v/>
      </c>
      <c r="CG77" s="39" t="str">
        <f t="shared" si="492"/>
        <v/>
      </c>
      <c r="CH77" s="39" t="str">
        <f t="shared" si="493"/>
        <v/>
      </c>
      <c r="CI77" s="39" t="str">
        <f t="shared" si="494"/>
        <v/>
      </c>
      <c r="CJ77" s="39" t="str">
        <f t="shared" si="495"/>
        <v/>
      </c>
      <c r="CK77" s="39" t="str">
        <f t="shared" si="496"/>
        <v/>
      </c>
      <c r="CL77" s="39" t="str">
        <f t="shared" si="497"/>
        <v/>
      </c>
      <c r="CM77" s="39" t="str">
        <f t="shared" si="498"/>
        <v/>
      </c>
      <c r="CN77" s="39" t="str">
        <f t="shared" si="499"/>
        <v/>
      </c>
      <c r="CO77" s="39" t="str">
        <f t="shared" si="500"/>
        <v/>
      </c>
      <c r="CP77" s="39" t="str">
        <f t="shared" si="501"/>
        <v/>
      </c>
      <c r="CQ77" s="39" t="str">
        <f t="shared" si="502"/>
        <v/>
      </c>
      <c r="CR77" s="39" t="str">
        <f t="shared" si="503"/>
        <v/>
      </c>
      <c r="CS77" s="39" t="str">
        <f t="shared" si="504"/>
        <v/>
      </c>
      <c r="CT77" s="39" t="str">
        <f t="shared" si="505"/>
        <v>Z</v>
      </c>
      <c r="CU77" s="39" t="str">
        <f t="shared" si="506"/>
        <v/>
      </c>
      <c r="CV77" s="39" t="str">
        <f t="shared" si="507"/>
        <v/>
      </c>
      <c r="CW77" s="39" t="str">
        <f t="shared" si="508"/>
        <v/>
      </c>
      <c r="CX77" s="39" t="str">
        <f t="shared" si="509"/>
        <v/>
      </c>
      <c r="CY77" s="39" t="str">
        <f t="shared" si="510"/>
        <v/>
      </c>
      <c r="CZ77" s="39" t="str">
        <f t="shared" si="511"/>
        <v/>
      </c>
      <c r="DA77" s="39" t="str">
        <f t="shared" si="512"/>
        <v/>
      </c>
      <c r="DB77" s="39" t="str">
        <f t="shared" si="513"/>
        <v/>
      </c>
      <c r="DC77" s="39" t="str">
        <f t="shared" si="514"/>
        <v/>
      </c>
      <c r="DD77" s="39" t="str">
        <f t="shared" si="515"/>
        <v/>
      </c>
      <c r="DE77" s="39" t="str">
        <f t="shared" si="516"/>
        <v/>
      </c>
      <c r="DF77" s="39" t="str">
        <f t="shared" si="517"/>
        <v/>
      </c>
      <c r="DG77" s="58" t="str">
        <f t="shared" si="518"/>
        <v/>
      </c>
      <c r="DH77" s="58" t="str">
        <f t="shared" si="519"/>
        <v/>
      </c>
      <c r="DI77" s="58" t="str">
        <f t="shared" si="520"/>
        <v/>
      </c>
      <c r="DJ77" s="58" t="str">
        <f t="shared" si="521"/>
        <v/>
      </c>
      <c r="DK77" s="58" t="str">
        <f t="shared" si="522"/>
        <v/>
      </c>
      <c r="DL77" s="58" t="str">
        <f t="shared" si="523"/>
        <v/>
      </c>
      <c r="DM77" s="58" t="str">
        <f t="shared" si="524"/>
        <v/>
      </c>
      <c r="DN77" s="58" t="str">
        <f t="shared" si="525"/>
        <v/>
      </c>
      <c r="DO77" s="58" t="str">
        <f t="shared" si="526"/>
        <v/>
      </c>
      <c r="DP77" s="58" t="str">
        <f t="shared" si="527"/>
        <v/>
      </c>
      <c r="DQ77" s="58" t="str">
        <f t="shared" si="528"/>
        <v/>
      </c>
      <c r="DR77" s="58" t="str">
        <f t="shared" si="529"/>
        <v/>
      </c>
      <c r="DS77" s="58" t="str">
        <f t="shared" si="530"/>
        <v/>
      </c>
      <c r="DT77" s="58" t="str">
        <f t="shared" si="531"/>
        <v/>
      </c>
      <c r="DU77" s="58" t="str">
        <f t="shared" si="532"/>
        <v/>
      </c>
      <c r="DV77" s="58" t="str">
        <f t="shared" si="533"/>
        <v/>
      </c>
      <c r="DW77" s="58" t="str">
        <f t="shared" si="534"/>
        <v/>
      </c>
      <c r="DX77" s="58" t="str">
        <f t="shared" si="535"/>
        <v/>
      </c>
      <c r="DY77" s="58" t="str">
        <f t="shared" si="536"/>
        <v/>
      </c>
      <c r="DZ77" s="58" t="str">
        <f t="shared" si="537"/>
        <v/>
      </c>
      <c r="EA77" s="58" t="str">
        <f t="shared" si="538"/>
        <v/>
      </c>
      <c r="EB77" s="58" t="str">
        <f t="shared" si="539"/>
        <v/>
      </c>
      <c r="EC77" s="58" t="str">
        <f t="shared" si="540"/>
        <v/>
      </c>
      <c r="ED77" s="58" t="str">
        <f t="shared" si="541"/>
        <v/>
      </c>
      <c r="EE77" s="58" t="str">
        <f t="shared" si="542"/>
        <v/>
      </c>
      <c r="EF77" s="58" t="str">
        <f t="shared" si="543"/>
        <v/>
      </c>
      <c r="EG77" s="58" t="str">
        <f t="shared" si="544"/>
        <v/>
      </c>
      <c r="EH77" s="58" t="str">
        <f t="shared" si="545"/>
        <v/>
      </c>
      <c r="EI77" s="58" t="str">
        <f t="shared" si="546"/>
        <v/>
      </c>
      <c r="EJ77" s="58" t="str">
        <f t="shared" si="547"/>
        <v/>
      </c>
      <c r="EK77" s="58" t="str">
        <f t="shared" si="548"/>
        <v/>
      </c>
      <c r="EL77" s="58" t="str">
        <f t="shared" si="549"/>
        <v/>
      </c>
      <c r="EM77" s="58" t="str">
        <f t="shared" si="550"/>
        <v/>
      </c>
      <c r="EN77" s="58" t="str">
        <f t="shared" si="551"/>
        <v/>
      </c>
      <c r="EO77" s="58" t="str">
        <f t="shared" si="552"/>
        <v/>
      </c>
      <c r="EP77" s="58" t="str">
        <f t="shared" si="553"/>
        <v/>
      </c>
      <c r="EQ77" s="58" t="str">
        <f t="shared" si="554"/>
        <v/>
      </c>
      <c r="ER77" s="58" t="str">
        <f t="shared" si="555"/>
        <v/>
      </c>
      <c r="ES77" s="58" t="str">
        <f t="shared" si="556"/>
        <v/>
      </c>
      <c r="ET77" s="58" t="str">
        <f t="shared" si="557"/>
        <v/>
      </c>
      <c r="EU77" s="58" t="str">
        <f t="shared" si="558"/>
        <v/>
      </c>
      <c r="EV77" s="58" t="str">
        <f t="shared" si="559"/>
        <v/>
      </c>
      <c r="EW77" s="58" t="str">
        <f t="shared" si="560"/>
        <v/>
      </c>
      <c r="EX77" s="58" t="str">
        <f t="shared" si="561"/>
        <v/>
      </c>
      <c r="EY77" s="58" t="str">
        <f t="shared" si="562"/>
        <v/>
      </c>
      <c r="EZ77" s="58" t="str">
        <f t="shared" si="563"/>
        <v/>
      </c>
      <c r="FA77" s="58" t="str">
        <f t="shared" si="564"/>
        <v/>
      </c>
      <c r="FB77" s="58" t="str">
        <f t="shared" si="565"/>
        <v/>
      </c>
      <c r="FC77" s="58" t="str">
        <f t="shared" si="566"/>
        <v/>
      </c>
      <c r="FD77" s="58" t="str">
        <f t="shared" si="567"/>
        <v/>
      </c>
      <c r="FE77" s="58" t="str">
        <f t="shared" si="568"/>
        <v/>
      </c>
      <c r="FF77" s="58" t="str">
        <f t="shared" si="569"/>
        <v/>
      </c>
      <c r="FG77" s="58" t="str">
        <f t="shared" si="570"/>
        <v/>
      </c>
      <c r="FH77" s="58" t="str">
        <f t="shared" si="571"/>
        <v/>
      </c>
      <c r="FI77" s="58" t="str">
        <f t="shared" si="572"/>
        <v/>
      </c>
      <c r="FJ77" s="58" t="str">
        <f t="shared" si="573"/>
        <v/>
      </c>
      <c r="FK77" s="58" t="str">
        <f t="shared" si="574"/>
        <v/>
      </c>
      <c r="FL77" s="58" t="str">
        <f t="shared" si="575"/>
        <v/>
      </c>
      <c r="FM77" s="58" t="str">
        <f t="shared" si="576"/>
        <v/>
      </c>
      <c r="FN77" s="58" t="str">
        <f t="shared" si="577"/>
        <v/>
      </c>
      <c r="FO77" s="58" t="str">
        <f t="shared" si="578"/>
        <v/>
      </c>
      <c r="FP77" s="58" t="str">
        <f t="shared" si="579"/>
        <v/>
      </c>
      <c r="FQ77" s="58" t="str">
        <f t="shared" si="580"/>
        <v/>
      </c>
      <c r="FR77" s="58" t="str">
        <f t="shared" si="581"/>
        <v/>
      </c>
      <c r="FS77" s="58" t="str">
        <f t="shared" si="582"/>
        <v/>
      </c>
      <c r="FT77" s="58" t="str">
        <f t="shared" si="583"/>
        <v/>
      </c>
      <c r="FU77" s="58" t="str">
        <f t="shared" si="584"/>
        <v/>
      </c>
      <c r="FV77" s="58" t="str">
        <f t="shared" si="585"/>
        <v/>
      </c>
      <c r="FW77" s="58" t="str">
        <f t="shared" si="586"/>
        <v/>
      </c>
      <c r="FX77" s="58" t="str">
        <f t="shared" si="587"/>
        <v/>
      </c>
      <c r="FY77" s="58" t="str">
        <f t="shared" si="588"/>
        <v/>
      </c>
      <c r="FZ77" s="58" t="str">
        <f t="shared" si="589"/>
        <v/>
      </c>
      <c r="GA77" s="58" t="str">
        <f t="shared" si="590"/>
        <v/>
      </c>
      <c r="GB77" s="58" t="str">
        <f t="shared" si="591"/>
        <v/>
      </c>
      <c r="GC77" s="58" t="str">
        <f t="shared" si="592"/>
        <v/>
      </c>
      <c r="GD77" s="58" t="str">
        <f t="shared" si="593"/>
        <v/>
      </c>
      <c r="GE77" s="58" t="str">
        <f t="shared" si="594"/>
        <v/>
      </c>
      <c r="GF77" s="58" t="str">
        <f t="shared" si="595"/>
        <v/>
      </c>
      <c r="GG77" s="58" t="str">
        <f t="shared" si="596"/>
        <v/>
      </c>
      <c r="GH77" s="58" t="str">
        <f t="shared" si="597"/>
        <v/>
      </c>
      <c r="GI77" s="58" t="str">
        <f t="shared" si="598"/>
        <v/>
      </c>
      <c r="GJ77" s="58" t="str">
        <f t="shared" si="599"/>
        <v/>
      </c>
      <c r="GK77" s="58" t="str">
        <f t="shared" si="600"/>
        <v/>
      </c>
      <c r="GL77" s="58" t="str">
        <f t="shared" si="601"/>
        <v/>
      </c>
      <c r="GM77" s="58" t="str">
        <f t="shared" si="602"/>
        <v/>
      </c>
      <c r="GN77" s="58" t="str">
        <f t="shared" si="603"/>
        <v/>
      </c>
      <c r="GO77" s="58" t="str">
        <f t="shared" si="604"/>
        <v/>
      </c>
      <c r="GP77" s="58" t="str">
        <f t="shared" si="605"/>
        <v/>
      </c>
      <c r="GQ77" s="58" t="str">
        <f t="shared" si="606"/>
        <v/>
      </c>
      <c r="GR77" s="58" t="str">
        <f t="shared" si="607"/>
        <v/>
      </c>
      <c r="GS77" s="58" t="str">
        <f t="shared" si="608"/>
        <v/>
      </c>
      <c r="GT77" s="58" t="str">
        <f t="shared" si="609"/>
        <v/>
      </c>
      <c r="GU77" s="58" t="str">
        <f t="shared" si="610"/>
        <v/>
      </c>
      <c r="GV77" s="58" t="str">
        <f t="shared" si="611"/>
        <v/>
      </c>
      <c r="GW77" s="58" t="str">
        <f t="shared" si="612"/>
        <v/>
      </c>
      <c r="GX77" s="58" t="str">
        <f t="shared" si="613"/>
        <v/>
      </c>
      <c r="GY77" s="58" t="str">
        <f t="shared" si="614"/>
        <v/>
      </c>
      <c r="GZ77" s="58" t="str">
        <f t="shared" si="615"/>
        <v/>
      </c>
      <c r="HA77" s="58" t="str">
        <f t="shared" si="616"/>
        <v/>
      </c>
      <c r="HB77" s="58" t="str">
        <f t="shared" si="617"/>
        <v/>
      </c>
      <c r="HC77" s="58" t="str">
        <f t="shared" si="618"/>
        <v/>
      </c>
      <c r="HD77" s="58" t="str">
        <f t="shared" si="619"/>
        <v/>
      </c>
      <c r="HE77" s="58" t="str">
        <f t="shared" si="620"/>
        <v/>
      </c>
      <c r="HF77" s="58" t="str">
        <f t="shared" si="621"/>
        <v/>
      </c>
      <c r="HG77" s="58" t="str">
        <f t="shared" si="622"/>
        <v/>
      </c>
      <c r="HH77" s="58" t="str">
        <f t="shared" si="623"/>
        <v/>
      </c>
      <c r="HI77" s="58" t="str">
        <f t="shared" si="624"/>
        <v/>
      </c>
      <c r="HJ77" s="58" t="str">
        <f t="shared" si="625"/>
        <v/>
      </c>
      <c r="HK77" s="58" t="str">
        <f t="shared" si="626"/>
        <v/>
      </c>
      <c r="HL77" s="58" t="str">
        <f t="shared" si="627"/>
        <v/>
      </c>
      <c r="HM77" s="58" t="str">
        <f t="shared" si="628"/>
        <v/>
      </c>
      <c r="HN77" s="58" t="str">
        <f t="shared" si="629"/>
        <v/>
      </c>
      <c r="HO77" s="58" t="str">
        <f t="shared" si="630"/>
        <v/>
      </c>
      <c r="HP77" s="58" t="str">
        <f t="shared" si="631"/>
        <v/>
      </c>
      <c r="HQ77" s="58" t="str">
        <f t="shared" si="632"/>
        <v/>
      </c>
      <c r="HR77" s="58" t="str">
        <f t="shared" si="633"/>
        <v/>
      </c>
      <c r="HS77" s="58" t="str">
        <f t="shared" si="634"/>
        <v/>
      </c>
      <c r="HT77" s="58" t="str">
        <f t="shared" si="635"/>
        <v/>
      </c>
      <c r="HU77" s="58" t="str">
        <f t="shared" si="636"/>
        <v/>
      </c>
      <c r="HV77" s="58" t="str">
        <f t="shared" si="637"/>
        <v/>
      </c>
      <c r="HW77" s="58" t="str">
        <f t="shared" si="638"/>
        <v/>
      </c>
      <c r="HX77" s="58" t="str">
        <f t="shared" si="639"/>
        <v/>
      </c>
      <c r="HY77" s="58" t="str">
        <f t="shared" si="640"/>
        <v/>
      </c>
      <c r="HZ77" s="58" t="str">
        <f t="shared" si="641"/>
        <v/>
      </c>
      <c r="IA77" s="58" t="str">
        <f t="shared" si="642"/>
        <v/>
      </c>
      <c r="IB77" s="58" t="str">
        <f t="shared" si="643"/>
        <v/>
      </c>
      <c r="IC77" s="58" t="str">
        <f t="shared" si="644"/>
        <v/>
      </c>
      <c r="ID77" s="58" t="str">
        <f t="shared" si="645"/>
        <v/>
      </c>
      <c r="IE77" s="58" t="str">
        <f t="shared" si="646"/>
        <v/>
      </c>
      <c r="IF77" s="58" t="str">
        <f t="shared" si="647"/>
        <v/>
      </c>
      <c r="IG77" s="58" t="str">
        <f t="shared" si="648"/>
        <v/>
      </c>
      <c r="IH77" s="58" t="str">
        <f t="shared" si="649"/>
        <v/>
      </c>
      <c r="II77" s="58" t="str">
        <f t="shared" si="650"/>
        <v/>
      </c>
      <c r="IJ77" s="58" t="str">
        <f t="shared" si="651"/>
        <v/>
      </c>
      <c r="IK77" s="58" t="str">
        <f t="shared" si="652"/>
        <v/>
      </c>
      <c r="IL77" s="58" t="str">
        <f t="shared" si="653"/>
        <v/>
      </c>
      <c r="IM77" s="58" t="str">
        <f t="shared" si="654"/>
        <v/>
      </c>
      <c r="IN77" s="58" t="str">
        <f t="shared" si="655"/>
        <v/>
      </c>
      <c r="IO77" s="58" t="str">
        <f t="shared" si="656"/>
        <v/>
      </c>
      <c r="IP77" s="58" t="str">
        <f t="shared" si="657"/>
        <v/>
      </c>
      <c r="IQ77" s="58" t="str">
        <f t="shared" si="658"/>
        <v/>
      </c>
      <c r="IR77" s="58" t="str">
        <f t="shared" si="659"/>
        <v/>
      </c>
      <c r="IS77" s="58" t="str">
        <f t="shared" si="660"/>
        <v/>
      </c>
      <c r="IT77" s="58" t="str">
        <f t="shared" si="661"/>
        <v/>
      </c>
      <c r="IU77" s="58" t="str">
        <f t="shared" si="662"/>
        <v/>
      </c>
      <c r="IV77" s="58" t="str">
        <f t="shared" si="663"/>
        <v/>
      </c>
      <c r="IW77" s="58" t="str">
        <f t="shared" si="664"/>
        <v/>
      </c>
      <c r="IX77" s="58" t="str">
        <f t="shared" si="665"/>
        <v/>
      </c>
      <c r="IY77" s="58" t="str">
        <f t="shared" si="666"/>
        <v/>
      </c>
      <c r="IZ77" s="58" t="str">
        <f t="shared" si="667"/>
        <v/>
      </c>
      <c r="JA77" s="58" t="str">
        <f t="shared" si="668"/>
        <v/>
      </c>
      <c r="JB77" s="58" t="str">
        <f t="shared" si="669"/>
        <v/>
      </c>
      <c r="JC77" s="58" t="str">
        <f t="shared" si="670"/>
        <v/>
      </c>
      <c r="JD77" s="58" t="str">
        <f t="shared" si="671"/>
        <v/>
      </c>
      <c r="JE77" s="58" t="str">
        <f t="shared" si="672"/>
        <v/>
      </c>
      <c r="JF77" s="58" t="str">
        <f t="shared" si="673"/>
        <v/>
      </c>
      <c r="JG77" s="58" t="str">
        <f t="shared" si="674"/>
        <v/>
      </c>
      <c r="JH77" s="58" t="str">
        <f t="shared" si="675"/>
        <v/>
      </c>
      <c r="JI77" s="58" t="str">
        <f t="shared" si="676"/>
        <v/>
      </c>
      <c r="JJ77" s="58" t="str">
        <f t="shared" si="677"/>
        <v/>
      </c>
      <c r="JK77" s="58" t="str">
        <f t="shared" si="678"/>
        <v/>
      </c>
      <c r="JL77" s="58" t="str">
        <f t="shared" si="679"/>
        <v/>
      </c>
      <c r="JM77" s="58" t="str">
        <f t="shared" si="680"/>
        <v/>
      </c>
      <c r="JN77" s="58" t="str">
        <f t="shared" si="681"/>
        <v/>
      </c>
      <c r="JO77" s="58" t="str">
        <f t="shared" si="682"/>
        <v/>
      </c>
      <c r="JP77" s="58" t="str">
        <f t="shared" si="683"/>
        <v/>
      </c>
      <c r="JQ77" s="58" t="str">
        <f t="shared" si="684"/>
        <v/>
      </c>
      <c r="JR77" s="58" t="str">
        <f t="shared" si="685"/>
        <v/>
      </c>
      <c r="JS77" s="58" t="str">
        <f t="shared" si="686"/>
        <v/>
      </c>
      <c r="JT77" s="58" t="str">
        <f t="shared" si="687"/>
        <v/>
      </c>
      <c r="JU77" s="58" t="str">
        <f t="shared" si="688"/>
        <v/>
      </c>
      <c r="JV77" s="58" t="str">
        <f t="shared" si="689"/>
        <v/>
      </c>
      <c r="JW77" s="58" t="str">
        <f t="shared" si="690"/>
        <v/>
      </c>
      <c r="JX77" s="58" t="str">
        <f t="shared" si="691"/>
        <v/>
      </c>
      <c r="JY77" s="58" t="str">
        <f t="shared" si="692"/>
        <v/>
      </c>
      <c r="JZ77" s="58" t="str">
        <f t="shared" si="693"/>
        <v/>
      </c>
      <c r="KA77" s="58" t="str">
        <f t="shared" si="694"/>
        <v/>
      </c>
      <c r="KB77" s="58" t="str">
        <f t="shared" si="695"/>
        <v/>
      </c>
      <c r="KC77" s="58" t="str">
        <f t="shared" si="696"/>
        <v/>
      </c>
      <c r="KD77" s="58" t="str">
        <f t="shared" si="697"/>
        <v/>
      </c>
      <c r="KE77" s="58" t="str">
        <f t="shared" si="698"/>
        <v/>
      </c>
      <c r="KF77" s="58" t="str">
        <f t="shared" si="699"/>
        <v/>
      </c>
      <c r="KG77" s="58" t="str">
        <f t="shared" si="700"/>
        <v/>
      </c>
      <c r="KH77" s="58" t="str">
        <f t="shared" si="701"/>
        <v/>
      </c>
      <c r="KI77" s="58" t="str">
        <f t="shared" si="702"/>
        <v/>
      </c>
      <c r="KJ77" s="58" t="str">
        <f t="shared" si="703"/>
        <v/>
      </c>
      <c r="KK77" s="58" t="str">
        <f t="shared" si="704"/>
        <v/>
      </c>
      <c r="KL77" s="58" t="str">
        <f t="shared" si="705"/>
        <v/>
      </c>
      <c r="KM77" s="58" t="str">
        <f t="shared" si="706"/>
        <v/>
      </c>
      <c r="KN77" s="58" t="str">
        <f t="shared" si="707"/>
        <v/>
      </c>
      <c r="KO77" s="58" t="str">
        <f t="shared" si="708"/>
        <v/>
      </c>
      <c r="KP77" s="58" t="str">
        <f t="shared" si="709"/>
        <v/>
      </c>
      <c r="KQ77" s="58" t="str">
        <f t="shared" si="710"/>
        <v/>
      </c>
      <c r="KR77" s="58" t="str">
        <f t="shared" si="711"/>
        <v/>
      </c>
      <c r="KS77" s="58" t="str">
        <f t="shared" si="712"/>
        <v/>
      </c>
      <c r="KT77" s="58" t="str">
        <f t="shared" si="713"/>
        <v/>
      </c>
      <c r="KU77" s="58" t="str">
        <f t="shared" si="714"/>
        <v/>
      </c>
      <c r="KV77" s="58" t="str">
        <f t="shared" si="715"/>
        <v/>
      </c>
      <c r="KW77" s="58" t="str">
        <f t="shared" si="716"/>
        <v/>
      </c>
      <c r="KX77" s="58" t="str">
        <f t="shared" si="717"/>
        <v/>
      </c>
    </row>
    <row r="78" spans="1:310" x14ac:dyDescent="0.55000000000000004">
      <c r="G78" s="79"/>
      <c r="H78" s="80" t="s">
        <v>36</v>
      </c>
      <c r="I78" s="73" t="s">
        <v>68</v>
      </c>
      <c r="K78" s="39" t="str">
        <f t="shared" si="418"/>
        <v/>
      </c>
      <c r="L78" s="39" t="str">
        <f t="shared" si="419"/>
        <v/>
      </c>
      <c r="M78" s="39" t="str">
        <f t="shared" si="420"/>
        <v/>
      </c>
      <c r="N78" s="58" t="str">
        <f t="shared" si="421"/>
        <v/>
      </c>
      <c r="O78" s="39" t="str">
        <f t="shared" si="422"/>
        <v/>
      </c>
      <c r="P78" s="39" t="str">
        <f t="shared" si="423"/>
        <v/>
      </c>
      <c r="Q78" s="39" t="str">
        <f t="shared" si="424"/>
        <v/>
      </c>
      <c r="R78" s="39" t="str">
        <f t="shared" si="425"/>
        <v/>
      </c>
      <c r="S78" s="39" t="str">
        <f t="shared" si="426"/>
        <v/>
      </c>
      <c r="T78" s="39" t="str">
        <f t="shared" si="427"/>
        <v/>
      </c>
      <c r="U78" s="39" t="str">
        <f t="shared" si="428"/>
        <v/>
      </c>
      <c r="V78" s="39" t="str">
        <f t="shared" si="429"/>
        <v/>
      </c>
      <c r="W78" s="39" t="str">
        <f t="shared" si="430"/>
        <v/>
      </c>
      <c r="X78" s="39" t="str">
        <f t="shared" si="431"/>
        <v/>
      </c>
      <c r="Y78" s="39" t="str">
        <f t="shared" si="432"/>
        <v/>
      </c>
      <c r="Z78" s="39" t="str">
        <f t="shared" si="433"/>
        <v/>
      </c>
      <c r="AA78" s="39" t="str">
        <f t="shared" si="434"/>
        <v/>
      </c>
      <c r="AB78" s="39" t="str">
        <f t="shared" si="435"/>
        <v/>
      </c>
      <c r="AC78" s="39" t="str">
        <f t="shared" si="436"/>
        <v/>
      </c>
      <c r="AD78" s="39" t="str">
        <f t="shared" si="437"/>
        <v/>
      </c>
      <c r="AE78" s="39" t="str">
        <f t="shared" si="438"/>
        <v/>
      </c>
      <c r="AF78" s="39" t="str">
        <f t="shared" si="439"/>
        <v/>
      </c>
      <c r="AG78" s="39" t="str">
        <f t="shared" si="440"/>
        <v/>
      </c>
      <c r="AH78" s="39" t="str">
        <f t="shared" si="441"/>
        <v/>
      </c>
      <c r="AI78" s="39" t="str">
        <f t="shared" si="442"/>
        <v/>
      </c>
      <c r="AJ78" s="39" t="str">
        <f t="shared" si="443"/>
        <v/>
      </c>
      <c r="AK78" s="39" t="str">
        <f t="shared" si="444"/>
        <v/>
      </c>
      <c r="AL78" s="39" t="str">
        <f t="shared" si="445"/>
        <v/>
      </c>
      <c r="AM78" s="39" t="str">
        <f t="shared" si="446"/>
        <v/>
      </c>
      <c r="AN78" s="39" t="str">
        <f t="shared" si="447"/>
        <v/>
      </c>
      <c r="AO78" s="39" t="str">
        <f t="shared" si="448"/>
        <v/>
      </c>
      <c r="AP78" s="39" t="str">
        <f t="shared" si="449"/>
        <v/>
      </c>
      <c r="AQ78" s="39" t="str">
        <f t="shared" si="450"/>
        <v/>
      </c>
      <c r="AR78" s="39" t="str">
        <f t="shared" si="451"/>
        <v/>
      </c>
      <c r="AS78" s="39" t="str">
        <f t="shared" si="452"/>
        <v/>
      </c>
      <c r="AT78" s="39" t="str">
        <f t="shared" si="453"/>
        <v/>
      </c>
      <c r="AU78" s="39" t="str">
        <f t="shared" si="454"/>
        <v/>
      </c>
      <c r="AV78" s="39" t="str">
        <f t="shared" si="455"/>
        <v/>
      </c>
      <c r="AW78" s="39" t="str">
        <f t="shared" si="456"/>
        <v/>
      </c>
      <c r="AX78" s="39" t="str">
        <f t="shared" si="457"/>
        <v/>
      </c>
      <c r="AY78" s="39" t="str">
        <f t="shared" si="458"/>
        <v/>
      </c>
      <c r="AZ78" s="39" t="str">
        <f t="shared" si="459"/>
        <v/>
      </c>
      <c r="BA78" s="39" t="str">
        <f t="shared" si="460"/>
        <v/>
      </c>
      <c r="BB78" s="39" t="str">
        <f t="shared" si="461"/>
        <v/>
      </c>
      <c r="BC78" s="39" t="str">
        <f t="shared" si="462"/>
        <v/>
      </c>
      <c r="BD78" s="39" t="str">
        <f t="shared" si="463"/>
        <v/>
      </c>
      <c r="BE78" s="39" t="str">
        <f t="shared" si="464"/>
        <v/>
      </c>
      <c r="BF78" s="39" t="str">
        <f t="shared" si="465"/>
        <v/>
      </c>
      <c r="BG78" s="39" t="str">
        <f t="shared" si="466"/>
        <v/>
      </c>
      <c r="BH78" s="39" t="str">
        <f t="shared" si="467"/>
        <v/>
      </c>
      <c r="BI78" s="39" t="str">
        <f t="shared" si="468"/>
        <v/>
      </c>
      <c r="BJ78" s="39" t="str">
        <f t="shared" si="469"/>
        <v/>
      </c>
      <c r="BK78" s="39" t="str">
        <f t="shared" si="470"/>
        <v/>
      </c>
      <c r="BL78" s="39" t="str">
        <f t="shared" si="471"/>
        <v/>
      </c>
      <c r="BM78" s="39" t="str">
        <f t="shared" si="472"/>
        <v/>
      </c>
      <c r="BN78" s="39" t="str">
        <f t="shared" si="473"/>
        <v/>
      </c>
      <c r="BO78" s="39" t="str">
        <f t="shared" si="474"/>
        <v/>
      </c>
      <c r="BP78" s="39" t="str">
        <f t="shared" si="475"/>
        <v/>
      </c>
      <c r="BQ78" s="39" t="str">
        <f t="shared" si="476"/>
        <v/>
      </c>
      <c r="BR78" s="39" t="str">
        <f t="shared" si="477"/>
        <v/>
      </c>
      <c r="BS78" s="39" t="str">
        <f t="shared" si="478"/>
        <v/>
      </c>
      <c r="BT78" s="39" t="str">
        <f t="shared" si="479"/>
        <v/>
      </c>
      <c r="BU78" s="39" t="str">
        <f t="shared" si="480"/>
        <v/>
      </c>
      <c r="BV78" s="39" t="str">
        <f t="shared" si="481"/>
        <v/>
      </c>
      <c r="BW78" s="39" t="str">
        <f t="shared" si="482"/>
        <v/>
      </c>
      <c r="BX78" s="39" t="str">
        <f t="shared" si="483"/>
        <v/>
      </c>
      <c r="BY78" s="39" t="str">
        <f t="shared" si="484"/>
        <v/>
      </c>
      <c r="BZ78" s="39" t="str">
        <f t="shared" si="485"/>
        <v/>
      </c>
      <c r="CA78" s="39" t="str">
        <f t="shared" si="486"/>
        <v/>
      </c>
      <c r="CB78" s="39" t="str">
        <f t="shared" si="487"/>
        <v/>
      </c>
      <c r="CC78" s="39" t="str">
        <f t="shared" si="488"/>
        <v/>
      </c>
      <c r="CD78" s="39" t="str">
        <f t="shared" si="489"/>
        <v/>
      </c>
      <c r="CE78" s="39" t="str">
        <f t="shared" si="490"/>
        <v/>
      </c>
      <c r="CF78" s="39" t="str">
        <f t="shared" si="491"/>
        <v/>
      </c>
      <c r="CG78" s="39" t="str">
        <f t="shared" si="492"/>
        <v/>
      </c>
      <c r="CH78" s="39" t="str">
        <f t="shared" si="493"/>
        <v/>
      </c>
      <c r="CI78" s="39" t="str">
        <f t="shared" si="494"/>
        <v/>
      </c>
      <c r="CJ78" s="39" t="str">
        <f t="shared" si="495"/>
        <v/>
      </c>
      <c r="CK78" s="39" t="str">
        <f t="shared" si="496"/>
        <v/>
      </c>
      <c r="CL78" s="39" t="str">
        <f t="shared" si="497"/>
        <v/>
      </c>
      <c r="CM78" s="39" t="str">
        <f t="shared" si="498"/>
        <v/>
      </c>
      <c r="CN78" s="39" t="str">
        <f t="shared" si="499"/>
        <v/>
      </c>
      <c r="CO78" s="39" t="str">
        <f t="shared" si="500"/>
        <v/>
      </c>
      <c r="CP78" s="39" t="str">
        <f t="shared" si="501"/>
        <v/>
      </c>
      <c r="CQ78" s="39" t="str">
        <f t="shared" si="502"/>
        <v/>
      </c>
      <c r="CR78" s="39" t="str">
        <f t="shared" si="503"/>
        <v/>
      </c>
      <c r="CS78" s="39" t="str">
        <f t="shared" si="504"/>
        <v/>
      </c>
      <c r="CT78" s="39" t="str">
        <f t="shared" si="505"/>
        <v/>
      </c>
      <c r="CU78" s="39" t="str">
        <f t="shared" si="506"/>
        <v/>
      </c>
      <c r="CV78" s="39" t="str">
        <f t="shared" si="507"/>
        <v/>
      </c>
      <c r="CW78" s="39" t="str">
        <f t="shared" si="508"/>
        <v/>
      </c>
      <c r="CX78" s="39" t="str">
        <f t="shared" si="509"/>
        <v/>
      </c>
      <c r="CY78" s="39" t="str">
        <f t="shared" si="510"/>
        <v/>
      </c>
      <c r="CZ78" s="39" t="str">
        <f t="shared" si="511"/>
        <v/>
      </c>
      <c r="DA78" s="39" t="str">
        <f t="shared" si="512"/>
        <v/>
      </c>
      <c r="DB78" s="39" t="str">
        <f t="shared" si="513"/>
        <v/>
      </c>
      <c r="DC78" s="39" t="str">
        <f t="shared" si="514"/>
        <v/>
      </c>
      <c r="DD78" s="39" t="str">
        <f t="shared" si="515"/>
        <v/>
      </c>
      <c r="DE78" s="39" t="str">
        <f t="shared" si="516"/>
        <v/>
      </c>
      <c r="DF78" s="39" t="str">
        <f t="shared" si="517"/>
        <v/>
      </c>
      <c r="DG78" s="58" t="str">
        <f t="shared" si="518"/>
        <v/>
      </c>
      <c r="DH78" s="58" t="str">
        <f t="shared" si="519"/>
        <v/>
      </c>
      <c r="DI78" s="58" t="str">
        <f t="shared" si="520"/>
        <v/>
      </c>
      <c r="DJ78" s="58" t="str">
        <f t="shared" si="521"/>
        <v/>
      </c>
      <c r="DK78" s="58" t="str">
        <f t="shared" si="522"/>
        <v/>
      </c>
      <c r="DL78" s="58" t="str">
        <f t="shared" si="523"/>
        <v/>
      </c>
      <c r="DM78" s="58" t="str">
        <f t="shared" si="524"/>
        <v/>
      </c>
      <c r="DN78" s="58" t="str">
        <f t="shared" si="525"/>
        <v/>
      </c>
      <c r="DO78" s="58" t="str">
        <f t="shared" si="526"/>
        <v/>
      </c>
      <c r="DP78" s="58" t="str">
        <f t="shared" si="527"/>
        <v/>
      </c>
      <c r="DQ78" s="58" t="str">
        <f t="shared" si="528"/>
        <v/>
      </c>
      <c r="DR78" s="58" t="str">
        <f t="shared" si="529"/>
        <v/>
      </c>
      <c r="DS78" s="58" t="str">
        <f t="shared" si="530"/>
        <v/>
      </c>
      <c r="DT78" s="58" t="str">
        <f t="shared" si="531"/>
        <v/>
      </c>
      <c r="DU78" s="58" t="str">
        <f t="shared" si="532"/>
        <v/>
      </c>
      <c r="DV78" s="58" t="str">
        <f t="shared" si="533"/>
        <v/>
      </c>
      <c r="DW78" s="58" t="str">
        <f t="shared" si="534"/>
        <v/>
      </c>
      <c r="DX78" s="58" t="str">
        <f t="shared" si="535"/>
        <v/>
      </c>
      <c r="DY78" s="58" t="str">
        <f t="shared" si="536"/>
        <v/>
      </c>
      <c r="DZ78" s="58" t="str">
        <f t="shared" si="537"/>
        <v/>
      </c>
      <c r="EA78" s="58" t="str">
        <f t="shared" si="538"/>
        <v/>
      </c>
      <c r="EB78" s="58" t="str">
        <f t="shared" si="539"/>
        <v/>
      </c>
      <c r="EC78" s="58" t="str">
        <f t="shared" si="540"/>
        <v/>
      </c>
      <c r="ED78" s="58" t="str">
        <f t="shared" si="541"/>
        <v/>
      </c>
      <c r="EE78" s="58" t="str">
        <f t="shared" si="542"/>
        <v/>
      </c>
      <c r="EF78" s="58" t="str">
        <f t="shared" si="543"/>
        <v/>
      </c>
      <c r="EG78" s="58" t="str">
        <f t="shared" si="544"/>
        <v/>
      </c>
      <c r="EH78" s="58" t="str">
        <f t="shared" si="545"/>
        <v/>
      </c>
      <c r="EI78" s="58" t="str">
        <f t="shared" si="546"/>
        <v/>
      </c>
      <c r="EJ78" s="58" t="str">
        <f t="shared" si="547"/>
        <v/>
      </c>
      <c r="EK78" s="58" t="str">
        <f t="shared" si="548"/>
        <v/>
      </c>
      <c r="EL78" s="58" t="str">
        <f t="shared" si="549"/>
        <v/>
      </c>
      <c r="EM78" s="58" t="str">
        <f t="shared" si="550"/>
        <v/>
      </c>
      <c r="EN78" s="58" t="str">
        <f t="shared" si="551"/>
        <v/>
      </c>
      <c r="EO78" s="58" t="str">
        <f t="shared" si="552"/>
        <v/>
      </c>
      <c r="EP78" s="58" t="str">
        <f t="shared" si="553"/>
        <v>$</v>
      </c>
      <c r="EQ78" s="58" t="str">
        <f t="shared" si="554"/>
        <v>$</v>
      </c>
      <c r="ER78" s="58" t="str">
        <f t="shared" si="555"/>
        <v>$</v>
      </c>
      <c r="ES78" s="58" t="str">
        <f t="shared" si="556"/>
        <v>$</v>
      </c>
      <c r="ET78" s="58" t="str">
        <f t="shared" si="557"/>
        <v>$</v>
      </c>
      <c r="EU78" s="58" t="str">
        <f t="shared" si="558"/>
        <v>$</v>
      </c>
      <c r="EV78" s="58" t="str">
        <f t="shared" si="559"/>
        <v>$</v>
      </c>
      <c r="EW78" s="58" t="str">
        <f t="shared" si="560"/>
        <v>$</v>
      </c>
      <c r="EX78" s="58" t="str">
        <f t="shared" si="561"/>
        <v>$</v>
      </c>
      <c r="EY78" s="58" t="str">
        <f t="shared" si="562"/>
        <v>$</v>
      </c>
      <c r="EZ78" s="58" t="str">
        <f t="shared" si="563"/>
        <v>$</v>
      </c>
      <c r="FA78" s="58" t="str">
        <f t="shared" si="564"/>
        <v>$</v>
      </c>
      <c r="FB78" s="58" t="str">
        <f t="shared" si="565"/>
        <v>$</v>
      </c>
      <c r="FC78" s="58" t="str">
        <f t="shared" si="566"/>
        <v>$</v>
      </c>
      <c r="FD78" s="58" t="str">
        <f t="shared" si="567"/>
        <v>$</v>
      </c>
      <c r="FE78" s="58" t="str">
        <f t="shared" si="568"/>
        <v/>
      </c>
      <c r="FF78" s="58" t="str">
        <f t="shared" si="569"/>
        <v/>
      </c>
      <c r="FG78" s="58" t="str">
        <f t="shared" si="570"/>
        <v/>
      </c>
      <c r="FH78" s="58" t="str">
        <f t="shared" si="571"/>
        <v/>
      </c>
      <c r="FI78" s="58" t="str">
        <f t="shared" si="572"/>
        <v/>
      </c>
      <c r="FJ78" s="58" t="str">
        <f t="shared" si="573"/>
        <v/>
      </c>
      <c r="FK78" s="58" t="str">
        <f t="shared" si="574"/>
        <v/>
      </c>
      <c r="FL78" s="58" t="str">
        <f t="shared" si="575"/>
        <v>$</v>
      </c>
      <c r="FM78" s="58" t="str">
        <f t="shared" si="576"/>
        <v/>
      </c>
      <c r="FN78" s="58" t="str">
        <f t="shared" si="577"/>
        <v/>
      </c>
      <c r="FO78" s="58" t="str">
        <f t="shared" si="578"/>
        <v/>
      </c>
      <c r="FP78" s="58" t="str">
        <f t="shared" si="579"/>
        <v>$</v>
      </c>
      <c r="FQ78" s="58" t="str">
        <f t="shared" si="580"/>
        <v/>
      </c>
      <c r="FR78" s="58" t="str">
        <f t="shared" si="581"/>
        <v/>
      </c>
      <c r="FS78" s="58" t="str">
        <f t="shared" si="582"/>
        <v/>
      </c>
      <c r="FT78" s="58" t="str">
        <f t="shared" si="583"/>
        <v/>
      </c>
      <c r="FU78" s="58" t="str">
        <f t="shared" si="584"/>
        <v/>
      </c>
      <c r="FV78" s="58" t="str">
        <f t="shared" si="585"/>
        <v/>
      </c>
      <c r="FW78" s="58" t="str">
        <f t="shared" si="586"/>
        <v/>
      </c>
      <c r="FX78" s="58" t="str">
        <f t="shared" si="587"/>
        <v/>
      </c>
      <c r="FY78" s="58" t="str">
        <f t="shared" si="588"/>
        <v/>
      </c>
      <c r="FZ78" s="58" t="str">
        <f t="shared" si="589"/>
        <v/>
      </c>
      <c r="GA78" s="58" t="str">
        <f t="shared" si="590"/>
        <v/>
      </c>
      <c r="GB78" s="58" t="str">
        <f t="shared" si="591"/>
        <v/>
      </c>
      <c r="GC78" s="58" t="str">
        <f t="shared" si="592"/>
        <v/>
      </c>
      <c r="GD78" s="58" t="str">
        <f t="shared" si="593"/>
        <v/>
      </c>
      <c r="GE78" s="58" t="str">
        <f t="shared" si="594"/>
        <v/>
      </c>
      <c r="GF78" s="58" t="str">
        <f t="shared" si="595"/>
        <v/>
      </c>
      <c r="GG78" s="58" t="str">
        <f t="shared" si="596"/>
        <v/>
      </c>
      <c r="GH78" s="58" t="str">
        <f t="shared" si="597"/>
        <v/>
      </c>
      <c r="GI78" s="58" t="str">
        <f t="shared" si="598"/>
        <v/>
      </c>
      <c r="GJ78" s="58" t="str">
        <f t="shared" si="599"/>
        <v/>
      </c>
      <c r="GK78" s="58" t="str">
        <f t="shared" si="600"/>
        <v/>
      </c>
      <c r="GL78" s="58" t="str">
        <f t="shared" si="601"/>
        <v/>
      </c>
      <c r="GM78" s="58" t="str">
        <f t="shared" si="602"/>
        <v/>
      </c>
      <c r="GN78" s="58" t="str">
        <f t="shared" si="603"/>
        <v/>
      </c>
      <c r="GO78" s="58" t="str">
        <f t="shared" si="604"/>
        <v/>
      </c>
      <c r="GP78" s="58" t="str">
        <f t="shared" si="605"/>
        <v/>
      </c>
      <c r="GQ78" s="58" t="str">
        <f t="shared" si="606"/>
        <v/>
      </c>
      <c r="GR78" s="58" t="str">
        <f t="shared" si="607"/>
        <v/>
      </c>
      <c r="GS78" s="58" t="str">
        <f t="shared" si="608"/>
        <v/>
      </c>
      <c r="GT78" s="58" t="str">
        <f t="shared" si="609"/>
        <v/>
      </c>
      <c r="GU78" s="58" t="str">
        <f t="shared" si="610"/>
        <v/>
      </c>
      <c r="GV78" s="58" t="str">
        <f t="shared" si="611"/>
        <v/>
      </c>
      <c r="GW78" s="58" t="str">
        <f t="shared" si="612"/>
        <v/>
      </c>
      <c r="GX78" s="58" t="str">
        <f t="shared" si="613"/>
        <v/>
      </c>
      <c r="GY78" s="58" t="str">
        <f t="shared" si="614"/>
        <v/>
      </c>
      <c r="GZ78" s="58" t="str">
        <f t="shared" si="615"/>
        <v/>
      </c>
      <c r="HA78" s="58" t="str">
        <f t="shared" si="616"/>
        <v/>
      </c>
      <c r="HB78" s="58" t="str">
        <f t="shared" si="617"/>
        <v/>
      </c>
      <c r="HC78" s="58" t="str">
        <f t="shared" si="618"/>
        <v/>
      </c>
      <c r="HD78" s="58" t="str">
        <f t="shared" si="619"/>
        <v/>
      </c>
      <c r="HE78" s="58" t="str">
        <f t="shared" si="620"/>
        <v/>
      </c>
      <c r="HF78" s="58" t="str">
        <f t="shared" si="621"/>
        <v/>
      </c>
      <c r="HG78" s="58" t="str">
        <f t="shared" si="622"/>
        <v/>
      </c>
      <c r="HH78" s="58" t="str">
        <f t="shared" si="623"/>
        <v/>
      </c>
      <c r="HI78" s="58" t="str">
        <f t="shared" si="624"/>
        <v/>
      </c>
      <c r="HJ78" s="58" t="str">
        <f t="shared" si="625"/>
        <v/>
      </c>
      <c r="HK78" s="58" t="str">
        <f t="shared" si="626"/>
        <v/>
      </c>
      <c r="HL78" s="58" t="str">
        <f t="shared" si="627"/>
        <v/>
      </c>
      <c r="HM78" s="58" t="str">
        <f t="shared" si="628"/>
        <v/>
      </c>
      <c r="HN78" s="58" t="str">
        <f t="shared" si="629"/>
        <v/>
      </c>
      <c r="HO78" s="58" t="str">
        <f t="shared" si="630"/>
        <v/>
      </c>
      <c r="HP78" s="58" t="str">
        <f t="shared" si="631"/>
        <v/>
      </c>
      <c r="HQ78" s="58" t="str">
        <f t="shared" si="632"/>
        <v/>
      </c>
      <c r="HR78" s="58" t="str">
        <f t="shared" si="633"/>
        <v/>
      </c>
      <c r="HS78" s="58" t="str">
        <f t="shared" si="634"/>
        <v/>
      </c>
      <c r="HT78" s="58" t="str">
        <f t="shared" si="635"/>
        <v/>
      </c>
      <c r="HU78" s="58" t="str">
        <f t="shared" si="636"/>
        <v/>
      </c>
      <c r="HV78" s="58" t="str">
        <f t="shared" si="637"/>
        <v/>
      </c>
      <c r="HW78" s="58" t="str">
        <f t="shared" si="638"/>
        <v/>
      </c>
      <c r="HX78" s="58" t="str">
        <f t="shared" si="639"/>
        <v/>
      </c>
      <c r="HY78" s="58" t="str">
        <f t="shared" si="640"/>
        <v/>
      </c>
      <c r="HZ78" s="58" t="str">
        <f t="shared" si="641"/>
        <v/>
      </c>
      <c r="IA78" s="58" t="str">
        <f t="shared" si="642"/>
        <v/>
      </c>
      <c r="IB78" s="58" t="str">
        <f t="shared" si="643"/>
        <v/>
      </c>
      <c r="IC78" s="58" t="str">
        <f t="shared" si="644"/>
        <v/>
      </c>
      <c r="ID78" s="58" t="str">
        <f t="shared" si="645"/>
        <v/>
      </c>
      <c r="IE78" s="58" t="str">
        <f t="shared" si="646"/>
        <v/>
      </c>
      <c r="IF78" s="58" t="str">
        <f t="shared" si="647"/>
        <v/>
      </c>
      <c r="IG78" s="58" t="str">
        <f t="shared" si="648"/>
        <v/>
      </c>
      <c r="IH78" s="58" t="str">
        <f t="shared" si="649"/>
        <v/>
      </c>
      <c r="II78" s="58" t="str">
        <f t="shared" si="650"/>
        <v/>
      </c>
      <c r="IJ78" s="58" t="str">
        <f t="shared" si="651"/>
        <v/>
      </c>
      <c r="IK78" s="58" t="str">
        <f t="shared" si="652"/>
        <v/>
      </c>
      <c r="IL78" s="58" t="str">
        <f t="shared" si="653"/>
        <v/>
      </c>
      <c r="IM78" s="58" t="str">
        <f t="shared" si="654"/>
        <v/>
      </c>
      <c r="IN78" s="58" t="str">
        <f t="shared" si="655"/>
        <v/>
      </c>
      <c r="IO78" s="58" t="str">
        <f t="shared" si="656"/>
        <v/>
      </c>
      <c r="IP78" s="58" t="str">
        <f t="shared" si="657"/>
        <v/>
      </c>
      <c r="IQ78" s="58" t="str">
        <f t="shared" si="658"/>
        <v/>
      </c>
      <c r="IR78" s="58" t="str">
        <f t="shared" si="659"/>
        <v/>
      </c>
      <c r="IS78" s="58" t="str">
        <f t="shared" si="660"/>
        <v/>
      </c>
      <c r="IT78" s="58" t="str">
        <f t="shared" si="661"/>
        <v/>
      </c>
      <c r="IU78" s="58" t="str">
        <f t="shared" si="662"/>
        <v/>
      </c>
      <c r="IV78" s="58" t="str">
        <f t="shared" si="663"/>
        <v/>
      </c>
      <c r="IW78" s="58" t="str">
        <f t="shared" si="664"/>
        <v/>
      </c>
      <c r="IX78" s="58" t="str">
        <f t="shared" si="665"/>
        <v/>
      </c>
      <c r="IY78" s="58" t="str">
        <f t="shared" si="666"/>
        <v/>
      </c>
      <c r="IZ78" s="58" t="str">
        <f t="shared" si="667"/>
        <v/>
      </c>
      <c r="JA78" s="58" t="str">
        <f t="shared" si="668"/>
        <v/>
      </c>
      <c r="JB78" s="58" t="str">
        <f t="shared" si="669"/>
        <v/>
      </c>
      <c r="JC78" s="58" t="str">
        <f t="shared" si="670"/>
        <v/>
      </c>
      <c r="JD78" s="58" t="str">
        <f t="shared" si="671"/>
        <v/>
      </c>
      <c r="JE78" s="58" t="str">
        <f t="shared" si="672"/>
        <v/>
      </c>
      <c r="JF78" s="58" t="str">
        <f t="shared" si="673"/>
        <v/>
      </c>
      <c r="JG78" s="58" t="str">
        <f t="shared" si="674"/>
        <v/>
      </c>
      <c r="JH78" s="58" t="str">
        <f t="shared" si="675"/>
        <v/>
      </c>
      <c r="JI78" s="58" t="str">
        <f t="shared" si="676"/>
        <v/>
      </c>
      <c r="JJ78" s="58" t="str">
        <f t="shared" si="677"/>
        <v/>
      </c>
      <c r="JK78" s="58" t="str">
        <f t="shared" si="678"/>
        <v/>
      </c>
      <c r="JL78" s="58" t="str">
        <f t="shared" si="679"/>
        <v/>
      </c>
      <c r="JM78" s="58" t="str">
        <f t="shared" si="680"/>
        <v/>
      </c>
      <c r="JN78" s="58" t="str">
        <f t="shared" si="681"/>
        <v/>
      </c>
      <c r="JO78" s="58" t="str">
        <f t="shared" si="682"/>
        <v/>
      </c>
      <c r="JP78" s="58" t="str">
        <f t="shared" si="683"/>
        <v/>
      </c>
      <c r="JQ78" s="58" t="str">
        <f t="shared" si="684"/>
        <v/>
      </c>
      <c r="JR78" s="58" t="str">
        <f t="shared" si="685"/>
        <v/>
      </c>
      <c r="JS78" s="58" t="str">
        <f t="shared" si="686"/>
        <v/>
      </c>
      <c r="JT78" s="58" t="str">
        <f t="shared" si="687"/>
        <v/>
      </c>
      <c r="JU78" s="58" t="str">
        <f t="shared" si="688"/>
        <v/>
      </c>
      <c r="JV78" s="58" t="str">
        <f t="shared" si="689"/>
        <v/>
      </c>
      <c r="JW78" s="58" t="str">
        <f t="shared" si="690"/>
        <v/>
      </c>
      <c r="JX78" s="58" t="str">
        <f t="shared" si="691"/>
        <v/>
      </c>
      <c r="JY78" s="58" t="str">
        <f t="shared" si="692"/>
        <v/>
      </c>
      <c r="JZ78" s="58" t="str">
        <f t="shared" si="693"/>
        <v/>
      </c>
      <c r="KA78" s="58" t="str">
        <f t="shared" si="694"/>
        <v/>
      </c>
      <c r="KB78" s="58" t="str">
        <f t="shared" si="695"/>
        <v/>
      </c>
      <c r="KC78" s="58" t="str">
        <f t="shared" si="696"/>
        <v/>
      </c>
      <c r="KD78" s="58" t="str">
        <f t="shared" si="697"/>
        <v/>
      </c>
      <c r="KE78" s="58" t="str">
        <f t="shared" si="698"/>
        <v/>
      </c>
      <c r="KF78" s="58" t="str">
        <f t="shared" si="699"/>
        <v/>
      </c>
      <c r="KG78" s="58" t="str">
        <f t="shared" si="700"/>
        <v/>
      </c>
      <c r="KH78" s="58" t="str">
        <f t="shared" si="701"/>
        <v/>
      </c>
      <c r="KI78" s="58" t="str">
        <f t="shared" si="702"/>
        <v/>
      </c>
      <c r="KJ78" s="58" t="str">
        <f t="shared" si="703"/>
        <v>$</v>
      </c>
      <c r="KK78" s="58" t="str">
        <f t="shared" si="704"/>
        <v>$</v>
      </c>
      <c r="KL78" s="58" t="str">
        <f t="shared" si="705"/>
        <v>$</v>
      </c>
      <c r="KM78" s="58" t="str">
        <f t="shared" si="706"/>
        <v>$</v>
      </c>
      <c r="KN78" s="58" t="str">
        <f t="shared" si="707"/>
        <v>$</v>
      </c>
      <c r="KO78" s="58" t="str">
        <f t="shared" si="708"/>
        <v>$</v>
      </c>
      <c r="KP78" s="58" t="str">
        <f t="shared" si="709"/>
        <v>$</v>
      </c>
      <c r="KQ78" s="58" t="str">
        <f t="shared" si="710"/>
        <v>$</v>
      </c>
      <c r="KR78" s="58" t="str">
        <f t="shared" si="711"/>
        <v>$</v>
      </c>
      <c r="KS78" s="58" t="str">
        <f t="shared" si="712"/>
        <v>$</v>
      </c>
      <c r="KT78" s="58" t="str">
        <f t="shared" si="713"/>
        <v>$</v>
      </c>
      <c r="KU78" s="58" t="str">
        <f t="shared" si="714"/>
        <v>$</v>
      </c>
      <c r="KV78" s="58" t="str">
        <f t="shared" si="715"/>
        <v>$</v>
      </c>
      <c r="KW78" s="58" t="str">
        <f t="shared" si="716"/>
        <v>$</v>
      </c>
      <c r="KX78" s="58" t="str">
        <f t="shared" si="717"/>
        <v>$</v>
      </c>
    </row>
    <row r="79" spans="1:310" x14ac:dyDescent="0.55000000000000004">
      <c r="G79" s="62"/>
      <c r="H79" s="73" t="s">
        <v>36</v>
      </c>
      <c r="I79" s="73" t="s">
        <v>69</v>
      </c>
      <c r="K79" s="39" t="str">
        <f t="shared" si="418"/>
        <v/>
      </c>
      <c r="L79" s="39" t="str">
        <f t="shared" si="419"/>
        <v/>
      </c>
      <c r="M79" s="39" t="str">
        <f t="shared" si="420"/>
        <v/>
      </c>
      <c r="N79" s="58" t="str">
        <f t="shared" si="421"/>
        <v/>
      </c>
      <c r="O79" s="39" t="str">
        <f t="shared" si="422"/>
        <v/>
      </c>
      <c r="P79" s="39" t="str">
        <f t="shared" si="423"/>
        <v/>
      </c>
      <c r="Q79" s="39" t="str">
        <f t="shared" si="424"/>
        <v/>
      </c>
      <c r="R79" s="39" t="str">
        <f t="shared" si="425"/>
        <v/>
      </c>
      <c r="S79" s="39" t="str">
        <f t="shared" si="426"/>
        <v/>
      </c>
      <c r="T79" s="39" t="str">
        <f t="shared" si="427"/>
        <v/>
      </c>
      <c r="U79" s="39" t="str">
        <f t="shared" si="428"/>
        <v/>
      </c>
      <c r="V79" s="39" t="str">
        <f t="shared" si="429"/>
        <v/>
      </c>
      <c r="W79" s="39" t="str">
        <f t="shared" si="430"/>
        <v/>
      </c>
      <c r="X79" s="39" t="str">
        <f t="shared" si="431"/>
        <v/>
      </c>
      <c r="Y79" s="39" t="str">
        <f t="shared" si="432"/>
        <v/>
      </c>
      <c r="Z79" s="39" t="str">
        <f t="shared" si="433"/>
        <v/>
      </c>
      <c r="AA79" s="39" t="str">
        <f t="shared" si="434"/>
        <v/>
      </c>
      <c r="AB79" s="39" t="str">
        <f t="shared" si="435"/>
        <v/>
      </c>
      <c r="AC79" s="39" t="str">
        <f t="shared" si="436"/>
        <v/>
      </c>
      <c r="AD79" s="39" t="str">
        <f t="shared" si="437"/>
        <v/>
      </c>
      <c r="AE79" s="39" t="str">
        <f t="shared" si="438"/>
        <v/>
      </c>
      <c r="AF79" s="39" t="str">
        <f t="shared" si="439"/>
        <v/>
      </c>
      <c r="AG79" s="39" t="str">
        <f t="shared" si="440"/>
        <v/>
      </c>
      <c r="AH79" s="39" t="str">
        <f t="shared" si="441"/>
        <v/>
      </c>
      <c r="AI79" s="39" t="str">
        <f t="shared" si="442"/>
        <v/>
      </c>
      <c r="AJ79" s="39" t="str">
        <f t="shared" si="443"/>
        <v/>
      </c>
      <c r="AK79" s="39" t="str">
        <f t="shared" si="444"/>
        <v/>
      </c>
      <c r="AL79" s="39" t="str">
        <f t="shared" si="445"/>
        <v/>
      </c>
      <c r="AM79" s="39" t="str">
        <f t="shared" si="446"/>
        <v/>
      </c>
      <c r="AN79" s="39" t="str">
        <f t="shared" si="447"/>
        <v/>
      </c>
      <c r="AO79" s="39" t="str">
        <f t="shared" si="448"/>
        <v/>
      </c>
      <c r="AP79" s="39" t="str">
        <f t="shared" si="449"/>
        <v/>
      </c>
      <c r="AQ79" s="39" t="str">
        <f t="shared" si="450"/>
        <v/>
      </c>
      <c r="AR79" s="39" t="str">
        <f t="shared" si="451"/>
        <v/>
      </c>
      <c r="AS79" s="39" t="str">
        <f t="shared" si="452"/>
        <v/>
      </c>
      <c r="AT79" s="39" t="str">
        <f t="shared" si="453"/>
        <v/>
      </c>
      <c r="AU79" s="39" t="str">
        <f t="shared" si="454"/>
        <v/>
      </c>
      <c r="AV79" s="39" t="str">
        <f t="shared" si="455"/>
        <v/>
      </c>
      <c r="AW79" s="39" t="str">
        <f t="shared" si="456"/>
        <v/>
      </c>
      <c r="AX79" s="39" t="str">
        <f t="shared" si="457"/>
        <v/>
      </c>
      <c r="AY79" s="39" t="str">
        <f t="shared" si="458"/>
        <v/>
      </c>
      <c r="AZ79" s="39" t="str">
        <f t="shared" si="459"/>
        <v/>
      </c>
      <c r="BA79" s="39" t="str">
        <f t="shared" si="460"/>
        <v/>
      </c>
      <c r="BB79" s="39" t="str">
        <f t="shared" si="461"/>
        <v/>
      </c>
      <c r="BC79" s="39" t="str">
        <f t="shared" si="462"/>
        <v/>
      </c>
      <c r="BD79" s="39" t="str">
        <f t="shared" si="463"/>
        <v/>
      </c>
      <c r="BE79" s="39" t="str">
        <f t="shared" si="464"/>
        <v/>
      </c>
      <c r="BF79" s="39" t="str">
        <f t="shared" si="465"/>
        <v/>
      </c>
      <c r="BG79" s="39" t="str">
        <f t="shared" si="466"/>
        <v/>
      </c>
      <c r="BH79" s="39" t="str">
        <f t="shared" si="467"/>
        <v/>
      </c>
      <c r="BI79" s="39" t="str">
        <f t="shared" si="468"/>
        <v/>
      </c>
      <c r="BJ79" s="39" t="str">
        <f t="shared" si="469"/>
        <v/>
      </c>
      <c r="BK79" s="39" t="str">
        <f t="shared" si="470"/>
        <v/>
      </c>
      <c r="BL79" s="39" t="str">
        <f t="shared" si="471"/>
        <v/>
      </c>
      <c r="BM79" s="39" t="str">
        <f t="shared" si="472"/>
        <v/>
      </c>
      <c r="BN79" s="39" t="str">
        <f t="shared" si="473"/>
        <v/>
      </c>
      <c r="BO79" s="39" t="str">
        <f t="shared" si="474"/>
        <v/>
      </c>
      <c r="BP79" s="39" t="str">
        <f t="shared" si="475"/>
        <v/>
      </c>
      <c r="BQ79" s="39" t="str">
        <f t="shared" si="476"/>
        <v/>
      </c>
      <c r="BR79" s="39" t="str">
        <f t="shared" si="477"/>
        <v/>
      </c>
      <c r="BS79" s="39" t="str">
        <f t="shared" si="478"/>
        <v/>
      </c>
      <c r="BT79" s="39" t="str">
        <f t="shared" si="479"/>
        <v/>
      </c>
      <c r="BU79" s="39" t="str">
        <f t="shared" si="480"/>
        <v/>
      </c>
      <c r="BV79" s="39" t="str">
        <f t="shared" si="481"/>
        <v/>
      </c>
      <c r="BW79" s="39" t="str">
        <f t="shared" si="482"/>
        <v/>
      </c>
      <c r="BX79" s="39" t="str">
        <f t="shared" si="483"/>
        <v/>
      </c>
      <c r="BY79" s="39" t="str">
        <f t="shared" si="484"/>
        <v/>
      </c>
      <c r="BZ79" s="39" t="str">
        <f t="shared" si="485"/>
        <v/>
      </c>
      <c r="CA79" s="39" t="str">
        <f t="shared" si="486"/>
        <v/>
      </c>
      <c r="CB79" s="39" t="str">
        <f t="shared" si="487"/>
        <v/>
      </c>
      <c r="CC79" s="39" t="str">
        <f t="shared" si="488"/>
        <v/>
      </c>
      <c r="CD79" s="39" t="str">
        <f t="shared" si="489"/>
        <v/>
      </c>
      <c r="CE79" s="39" t="str">
        <f t="shared" si="490"/>
        <v/>
      </c>
      <c r="CF79" s="39" t="str">
        <f t="shared" si="491"/>
        <v/>
      </c>
      <c r="CG79" s="39" t="str">
        <f t="shared" si="492"/>
        <v/>
      </c>
      <c r="CH79" s="39" t="str">
        <f t="shared" si="493"/>
        <v/>
      </c>
      <c r="CI79" s="39" t="str">
        <f t="shared" si="494"/>
        <v/>
      </c>
      <c r="CJ79" s="39" t="str">
        <f t="shared" si="495"/>
        <v/>
      </c>
      <c r="CK79" s="39" t="str">
        <f t="shared" si="496"/>
        <v/>
      </c>
      <c r="CL79" s="39" t="str">
        <f t="shared" si="497"/>
        <v/>
      </c>
      <c r="CM79" s="39" t="str">
        <f t="shared" si="498"/>
        <v/>
      </c>
      <c r="CN79" s="39" t="str">
        <f t="shared" si="499"/>
        <v/>
      </c>
      <c r="CO79" s="39" t="str">
        <f t="shared" si="500"/>
        <v/>
      </c>
      <c r="CP79" s="39" t="str">
        <f t="shared" si="501"/>
        <v/>
      </c>
      <c r="CQ79" s="39" t="str">
        <f t="shared" si="502"/>
        <v/>
      </c>
      <c r="CR79" s="39" t="str">
        <f t="shared" si="503"/>
        <v/>
      </c>
      <c r="CS79" s="39" t="str">
        <f t="shared" si="504"/>
        <v/>
      </c>
      <c r="CT79" s="39" t="str">
        <f t="shared" si="505"/>
        <v/>
      </c>
      <c r="CU79" s="39" t="str">
        <f t="shared" si="506"/>
        <v/>
      </c>
      <c r="CV79" s="39" t="str">
        <f t="shared" si="507"/>
        <v/>
      </c>
      <c r="CW79" s="39" t="str">
        <f t="shared" si="508"/>
        <v/>
      </c>
      <c r="CX79" s="39" t="str">
        <f t="shared" si="509"/>
        <v/>
      </c>
      <c r="CY79" s="39" t="str">
        <f t="shared" si="510"/>
        <v/>
      </c>
      <c r="CZ79" s="39" t="str">
        <f t="shared" si="511"/>
        <v/>
      </c>
      <c r="DA79" s="39" t="str">
        <f t="shared" si="512"/>
        <v/>
      </c>
      <c r="DB79" s="39" t="str">
        <f t="shared" si="513"/>
        <v/>
      </c>
      <c r="DC79" s="39" t="str">
        <f t="shared" si="514"/>
        <v/>
      </c>
      <c r="DD79" s="39" t="str">
        <f t="shared" si="515"/>
        <v/>
      </c>
      <c r="DE79" s="39" t="str">
        <f t="shared" si="516"/>
        <v/>
      </c>
      <c r="DF79" s="39" t="str">
        <f t="shared" si="517"/>
        <v/>
      </c>
      <c r="DG79" s="58" t="str">
        <f t="shared" si="518"/>
        <v/>
      </c>
      <c r="DH79" s="58" t="str">
        <f t="shared" si="519"/>
        <v/>
      </c>
      <c r="DI79" s="58" t="str">
        <f t="shared" si="520"/>
        <v/>
      </c>
      <c r="DJ79" s="58" t="str">
        <f t="shared" si="521"/>
        <v/>
      </c>
      <c r="DK79" s="58" t="str">
        <f t="shared" si="522"/>
        <v/>
      </c>
      <c r="DL79" s="58" t="str">
        <f t="shared" si="523"/>
        <v/>
      </c>
      <c r="DM79" s="58" t="str">
        <f t="shared" si="524"/>
        <v/>
      </c>
      <c r="DN79" s="58" t="str">
        <f t="shared" si="525"/>
        <v/>
      </c>
      <c r="DO79" s="58" t="str">
        <f t="shared" si="526"/>
        <v/>
      </c>
      <c r="DP79" s="58" t="str">
        <f t="shared" si="527"/>
        <v/>
      </c>
      <c r="DQ79" s="58" t="str">
        <f t="shared" si="528"/>
        <v/>
      </c>
      <c r="DR79" s="58" t="str">
        <f t="shared" si="529"/>
        <v/>
      </c>
      <c r="DS79" s="58" t="str">
        <f t="shared" si="530"/>
        <v/>
      </c>
      <c r="DT79" s="58" t="str">
        <f t="shared" si="531"/>
        <v/>
      </c>
      <c r="DU79" s="58" t="str">
        <f t="shared" si="532"/>
        <v/>
      </c>
      <c r="DV79" s="58" t="str">
        <f t="shared" si="533"/>
        <v/>
      </c>
      <c r="DW79" s="58" t="str">
        <f t="shared" si="534"/>
        <v/>
      </c>
      <c r="DX79" s="58" t="str">
        <f t="shared" si="535"/>
        <v/>
      </c>
      <c r="DY79" s="58" t="str">
        <f t="shared" si="536"/>
        <v/>
      </c>
      <c r="DZ79" s="58" t="str">
        <f t="shared" si="537"/>
        <v/>
      </c>
      <c r="EA79" s="58" t="str">
        <f t="shared" si="538"/>
        <v/>
      </c>
      <c r="EB79" s="58" t="str">
        <f t="shared" si="539"/>
        <v/>
      </c>
      <c r="EC79" s="58" t="str">
        <f t="shared" si="540"/>
        <v/>
      </c>
      <c r="ED79" s="58" t="str">
        <f t="shared" si="541"/>
        <v/>
      </c>
      <c r="EE79" s="58" t="str">
        <f t="shared" si="542"/>
        <v/>
      </c>
      <c r="EF79" s="58" t="str">
        <f t="shared" si="543"/>
        <v/>
      </c>
      <c r="EG79" s="58" t="str">
        <f t="shared" si="544"/>
        <v/>
      </c>
      <c r="EH79" s="58" t="str">
        <f t="shared" si="545"/>
        <v/>
      </c>
      <c r="EI79" s="58" t="str">
        <f t="shared" si="546"/>
        <v/>
      </c>
      <c r="EJ79" s="58" t="str">
        <f t="shared" si="547"/>
        <v/>
      </c>
      <c r="EK79" s="58" t="str">
        <f t="shared" si="548"/>
        <v/>
      </c>
      <c r="EL79" s="58" t="str">
        <f t="shared" si="549"/>
        <v/>
      </c>
      <c r="EM79" s="58" t="str">
        <f t="shared" si="550"/>
        <v/>
      </c>
      <c r="EN79" s="58" t="str">
        <f t="shared" si="551"/>
        <v/>
      </c>
      <c r="EO79" s="58" t="str">
        <f t="shared" si="552"/>
        <v/>
      </c>
      <c r="EP79" s="58" t="str">
        <f t="shared" si="553"/>
        <v/>
      </c>
      <c r="EQ79" s="58" t="str">
        <f t="shared" si="554"/>
        <v/>
      </c>
      <c r="ER79" s="58" t="str">
        <f t="shared" si="555"/>
        <v/>
      </c>
      <c r="ES79" s="58" t="str">
        <f t="shared" si="556"/>
        <v/>
      </c>
      <c r="ET79" s="58" t="str">
        <f t="shared" si="557"/>
        <v/>
      </c>
      <c r="EU79" s="58" t="str">
        <f t="shared" si="558"/>
        <v/>
      </c>
      <c r="EV79" s="58" t="str">
        <f t="shared" si="559"/>
        <v/>
      </c>
      <c r="EW79" s="58" t="str">
        <f t="shared" si="560"/>
        <v/>
      </c>
      <c r="EX79" s="58" t="str">
        <f t="shared" si="561"/>
        <v/>
      </c>
      <c r="EY79" s="58" t="str">
        <f t="shared" si="562"/>
        <v/>
      </c>
      <c r="EZ79" s="58" t="str">
        <f t="shared" si="563"/>
        <v/>
      </c>
      <c r="FA79" s="58" t="str">
        <f t="shared" si="564"/>
        <v/>
      </c>
      <c r="FB79" s="58" t="str">
        <f t="shared" si="565"/>
        <v/>
      </c>
      <c r="FC79" s="58" t="str">
        <f t="shared" si="566"/>
        <v/>
      </c>
      <c r="FD79" s="58" t="str">
        <f t="shared" si="567"/>
        <v/>
      </c>
      <c r="FE79" s="58" t="str">
        <f t="shared" si="568"/>
        <v>$</v>
      </c>
      <c r="FF79" s="58" t="str">
        <f t="shared" si="569"/>
        <v>$</v>
      </c>
      <c r="FG79" s="58" t="str">
        <f t="shared" si="570"/>
        <v>$</v>
      </c>
      <c r="FH79" s="58" t="str">
        <f t="shared" si="571"/>
        <v>$</v>
      </c>
      <c r="FI79" s="58" t="str">
        <f t="shared" si="572"/>
        <v>$</v>
      </c>
      <c r="FJ79" s="58" t="str">
        <f t="shared" si="573"/>
        <v>$</v>
      </c>
      <c r="FK79" s="58" t="str">
        <f t="shared" si="574"/>
        <v>$</v>
      </c>
      <c r="FL79" s="58" t="str">
        <f t="shared" si="575"/>
        <v/>
      </c>
      <c r="FM79" s="58" t="str">
        <f t="shared" si="576"/>
        <v>$</v>
      </c>
      <c r="FN79" s="58" t="str">
        <f t="shared" si="577"/>
        <v>$</v>
      </c>
      <c r="FO79" s="58" t="str">
        <f t="shared" si="578"/>
        <v>$</v>
      </c>
      <c r="FP79" s="58" t="str">
        <f t="shared" si="579"/>
        <v/>
      </c>
      <c r="FQ79" s="58" t="str">
        <f t="shared" si="580"/>
        <v>$</v>
      </c>
      <c r="FR79" s="58" t="str">
        <f t="shared" si="581"/>
        <v>$</v>
      </c>
      <c r="FS79" s="58" t="str">
        <f t="shared" si="582"/>
        <v>$</v>
      </c>
      <c r="FT79" s="58" t="str">
        <f t="shared" si="583"/>
        <v/>
      </c>
      <c r="FU79" s="58" t="str">
        <f t="shared" si="584"/>
        <v/>
      </c>
      <c r="FV79" s="58" t="str">
        <f t="shared" si="585"/>
        <v/>
      </c>
      <c r="FW79" s="58" t="str">
        <f t="shared" si="586"/>
        <v/>
      </c>
      <c r="FX79" s="58" t="str">
        <f t="shared" si="587"/>
        <v/>
      </c>
      <c r="FY79" s="58" t="str">
        <f t="shared" si="588"/>
        <v>$</v>
      </c>
      <c r="FZ79" s="58" t="str">
        <f t="shared" si="589"/>
        <v>$</v>
      </c>
      <c r="GA79" s="58" t="str">
        <f t="shared" si="590"/>
        <v/>
      </c>
      <c r="GB79" s="58" t="str">
        <f t="shared" si="591"/>
        <v/>
      </c>
      <c r="GC79" s="58" t="str">
        <f t="shared" si="592"/>
        <v/>
      </c>
      <c r="GD79" s="58" t="str">
        <f t="shared" si="593"/>
        <v/>
      </c>
      <c r="GE79" s="58" t="str">
        <f t="shared" si="594"/>
        <v/>
      </c>
      <c r="GF79" s="58" t="str">
        <f t="shared" si="595"/>
        <v>$</v>
      </c>
      <c r="GG79" s="58" t="str">
        <f t="shared" si="596"/>
        <v/>
      </c>
      <c r="GH79" s="58" t="str">
        <f t="shared" si="597"/>
        <v/>
      </c>
      <c r="GI79" s="58" t="str">
        <f t="shared" si="598"/>
        <v/>
      </c>
      <c r="GJ79" s="58" t="str">
        <f t="shared" si="599"/>
        <v/>
      </c>
      <c r="GK79" s="58" t="str">
        <f t="shared" si="600"/>
        <v/>
      </c>
      <c r="GL79" s="58" t="str">
        <f t="shared" si="601"/>
        <v/>
      </c>
      <c r="GM79" s="58" t="str">
        <f t="shared" si="602"/>
        <v/>
      </c>
      <c r="GN79" s="58" t="str">
        <f t="shared" si="603"/>
        <v/>
      </c>
      <c r="GO79" s="58" t="str">
        <f t="shared" si="604"/>
        <v/>
      </c>
      <c r="GP79" s="58" t="str">
        <f t="shared" si="605"/>
        <v/>
      </c>
      <c r="GQ79" s="58" t="str">
        <f t="shared" si="606"/>
        <v/>
      </c>
      <c r="GR79" s="58" t="str">
        <f t="shared" si="607"/>
        <v/>
      </c>
      <c r="GS79" s="58" t="str">
        <f t="shared" si="608"/>
        <v/>
      </c>
      <c r="GT79" s="58" t="str">
        <f t="shared" si="609"/>
        <v/>
      </c>
      <c r="GU79" s="58" t="str">
        <f t="shared" si="610"/>
        <v/>
      </c>
      <c r="GV79" s="58" t="str">
        <f t="shared" si="611"/>
        <v/>
      </c>
      <c r="GW79" s="58" t="str">
        <f t="shared" si="612"/>
        <v/>
      </c>
      <c r="GX79" s="58" t="str">
        <f t="shared" si="613"/>
        <v/>
      </c>
      <c r="GY79" s="58" t="str">
        <f t="shared" si="614"/>
        <v/>
      </c>
      <c r="GZ79" s="58" t="str">
        <f t="shared" si="615"/>
        <v/>
      </c>
      <c r="HA79" s="58" t="str">
        <f t="shared" si="616"/>
        <v/>
      </c>
      <c r="HB79" s="58" t="str">
        <f t="shared" si="617"/>
        <v/>
      </c>
      <c r="HC79" s="58" t="str">
        <f t="shared" si="618"/>
        <v/>
      </c>
      <c r="HD79" s="58" t="str">
        <f t="shared" si="619"/>
        <v/>
      </c>
      <c r="HE79" s="58" t="str">
        <f t="shared" si="620"/>
        <v/>
      </c>
      <c r="HF79" s="58" t="str">
        <f t="shared" si="621"/>
        <v/>
      </c>
      <c r="HG79" s="58" t="str">
        <f t="shared" si="622"/>
        <v/>
      </c>
      <c r="HH79" s="58" t="str">
        <f t="shared" si="623"/>
        <v/>
      </c>
      <c r="HI79" s="58" t="str">
        <f t="shared" si="624"/>
        <v/>
      </c>
      <c r="HJ79" s="58" t="str">
        <f t="shared" si="625"/>
        <v/>
      </c>
      <c r="HK79" s="58" t="str">
        <f t="shared" si="626"/>
        <v/>
      </c>
      <c r="HL79" s="58" t="str">
        <f t="shared" si="627"/>
        <v/>
      </c>
      <c r="HM79" s="58" t="str">
        <f t="shared" si="628"/>
        <v/>
      </c>
      <c r="HN79" s="58" t="str">
        <f t="shared" si="629"/>
        <v/>
      </c>
      <c r="HO79" s="58" t="str">
        <f t="shared" si="630"/>
        <v/>
      </c>
      <c r="HP79" s="58" t="str">
        <f t="shared" si="631"/>
        <v/>
      </c>
      <c r="HQ79" s="58" t="str">
        <f t="shared" si="632"/>
        <v/>
      </c>
      <c r="HR79" s="58" t="str">
        <f t="shared" si="633"/>
        <v/>
      </c>
      <c r="HS79" s="58" t="str">
        <f t="shared" si="634"/>
        <v/>
      </c>
      <c r="HT79" s="58" t="str">
        <f t="shared" si="635"/>
        <v/>
      </c>
      <c r="HU79" s="58" t="str">
        <f t="shared" si="636"/>
        <v/>
      </c>
      <c r="HV79" s="58" t="str">
        <f t="shared" si="637"/>
        <v/>
      </c>
      <c r="HW79" s="58" t="str">
        <f t="shared" si="638"/>
        <v/>
      </c>
      <c r="HX79" s="58" t="str">
        <f t="shared" si="639"/>
        <v/>
      </c>
      <c r="HY79" s="58" t="str">
        <f t="shared" si="640"/>
        <v/>
      </c>
      <c r="HZ79" s="58" t="str">
        <f t="shared" si="641"/>
        <v/>
      </c>
      <c r="IA79" s="58" t="str">
        <f t="shared" si="642"/>
        <v/>
      </c>
      <c r="IB79" s="58" t="str">
        <f t="shared" si="643"/>
        <v/>
      </c>
      <c r="IC79" s="58" t="str">
        <f t="shared" si="644"/>
        <v/>
      </c>
      <c r="ID79" s="58" t="str">
        <f t="shared" si="645"/>
        <v/>
      </c>
      <c r="IE79" s="58" t="str">
        <f t="shared" si="646"/>
        <v/>
      </c>
      <c r="IF79" s="58" t="str">
        <f t="shared" si="647"/>
        <v/>
      </c>
      <c r="IG79" s="58" t="str">
        <f t="shared" si="648"/>
        <v/>
      </c>
      <c r="IH79" s="58" t="str">
        <f t="shared" si="649"/>
        <v/>
      </c>
      <c r="II79" s="58" t="str">
        <f t="shared" si="650"/>
        <v/>
      </c>
      <c r="IJ79" s="58" t="str">
        <f t="shared" si="651"/>
        <v/>
      </c>
      <c r="IK79" s="58" t="str">
        <f t="shared" si="652"/>
        <v/>
      </c>
      <c r="IL79" s="58" t="str">
        <f t="shared" si="653"/>
        <v/>
      </c>
      <c r="IM79" s="58" t="str">
        <f t="shared" si="654"/>
        <v/>
      </c>
      <c r="IN79" s="58" t="str">
        <f t="shared" si="655"/>
        <v/>
      </c>
      <c r="IO79" s="58" t="str">
        <f t="shared" si="656"/>
        <v/>
      </c>
      <c r="IP79" s="58" t="str">
        <f t="shared" si="657"/>
        <v/>
      </c>
      <c r="IQ79" s="58" t="str">
        <f t="shared" si="658"/>
        <v/>
      </c>
      <c r="IR79" s="58" t="str">
        <f t="shared" si="659"/>
        <v/>
      </c>
      <c r="IS79" s="58" t="str">
        <f t="shared" si="660"/>
        <v/>
      </c>
      <c r="IT79" s="58" t="str">
        <f t="shared" si="661"/>
        <v/>
      </c>
      <c r="IU79" s="58" t="str">
        <f t="shared" si="662"/>
        <v/>
      </c>
      <c r="IV79" s="58" t="str">
        <f t="shared" si="663"/>
        <v/>
      </c>
      <c r="IW79" s="58" t="str">
        <f t="shared" si="664"/>
        <v/>
      </c>
      <c r="IX79" s="58" t="str">
        <f t="shared" si="665"/>
        <v/>
      </c>
      <c r="IY79" s="58" t="str">
        <f t="shared" si="666"/>
        <v/>
      </c>
      <c r="IZ79" s="58" t="str">
        <f t="shared" si="667"/>
        <v/>
      </c>
      <c r="JA79" s="58" t="str">
        <f t="shared" si="668"/>
        <v/>
      </c>
      <c r="JB79" s="58" t="str">
        <f t="shared" si="669"/>
        <v/>
      </c>
      <c r="JC79" s="58" t="str">
        <f t="shared" si="670"/>
        <v/>
      </c>
      <c r="JD79" s="58" t="str">
        <f t="shared" si="671"/>
        <v/>
      </c>
      <c r="JE79" s="58" t="str">
        <f t="shared" si="672"/>
        <v/>
      </c>
      <c r="JF79" s="58" t="str">
        <f t="shared" si="673"/>
        <v/>
      </c>
      <c r="JG79" s="58" t="str">
        <f t="shared" si="674"/>
        <v/>
      </c>
      <c r="JH79" s="58" t="str">
        <f t="shared" si="675"/>
        <v/>
      </c>
      <c r="JI79" s="58" t="str">
        <f t="shared" si="676"/>
        <v/>
      </c>
      <c r="JJ79" s="58" t="str">
        <f t="shared" si="677"/>
        <v/>
      </c>
      <c r="JK79" s="58" t="str">
        <f t="shared" si="678"/>
        <v/>
      </c>
      <c r="JL79" s="58" t="str">
        <f t="shared" si="679"/>
        <v/>
      </c>
      <c r="JM79" s="58" t="str">
        <f t="shared" si="680"/>
        <v/>
      </c>
      <c r="JN79" s="58" t="str">
        <f t="shared" si="681"/>
        <v/>
      </c>
      <c r="JO79" s="58" t="str">
        <f t="shared" si="682"/>
        <v/>
      </c>
      <c r="JP79" s="58" t="str">
        <f t="shared" si="683"/>
        <v/>
      </c>
      <c r="JQ79" s="58" t="str">
        <f t="shared" si="684"/>
        <v/>
      </c>
      <c r="JR79" s="58" t="str">
        <f t="shared" si="685"/>
        <v/>
      </c>
      <c r="JS79" s="58" t="str">
        <f t="shared" si="686"/>
        <v/>
      </c>
      <c r="JT79" s="58" t="str">
        <f t="shared" si="687"/>
        <v/>
      </c>
      <c r="JU79" s="58" t="str">
        <f t="shared" si="688"/>
        <v/>
      </c>
      <c r="JV79" s="58" t="str">
        <f t="shared" si="689"/>
        <v/>
      </c>
      <c r="JW79" s="58" t="str">
        <f t="shared" si="690"/>
        <v/>
      </c>
      <c r="JX79" s="58" t="str">
        <f t="shared" si="691"/>
        <v/>
      </c>
      <c r="JY79" s="58" t="str">
        <f t="shared" si="692"/>
        <v/>
      </c>
      <c r="JZ79" s="58" t="str">
        <f t="shared" si="693"/>
        <v/>
      </c>
      <c r="KA79" s="58" t="str">
        <f t="shared" si="694"/>
        <v/>
      </c>
      <c r="KB79" s="58" t="str">
        <f t="shared" si="695"/>
        <v/>
      </c>
      <c r="KC79" s="58" t="str">
        <f t="shared" si="696"/>
        <v/>
      </c>
      <c r="KD79" s="58" t="str">
        <f t="shared" si="697"/>
        <v/>
      </c>
      <c r="KE79" s="58" t="str">
        <f t="shared" si="698"/>
        <v/>
      </c>
      <c r="KF79" s="58" t="str">
        <f t="shared" si="699"/>
        <v/>
      </c>
      <c r="KG79" s="58" t="str">
        <f t="shared" si="700"/>
        <v/>
      </c>
      <c r="KH79" s="58" t="str">
        <f t="shared" si="701"/>
        <v/>
      </c>
      <c r="KI79" s="58" t="str">
        <f t="shared" si="702"/>
        <v/>
      </c>
      <c r="KJ79" s="58" t="str">
        <f t="shared" si="703"/>
        <v/>
      </c>
      <c r="KK79" s="58" t="str">
        <f t="shared" si="704"/>
        <v/>
      </c>
      <c r="KL79" s="58" t="str">
        <f t="shared" si="705"/>
        <v/>
      </c>
      <c r="KM79" s="58" t="str">
        <f t="shared" si="706"/>
        <v/>
      </c>
      <c r="KN79" s="58" t="str">
        <f t="shared" si="707"/>
        <v/>
      </c>
      <c r="KO79" s="58" t="str">
        <f t="shared" si="708"/>
        <v/>
      </c>
      <c r="KP79" s="58" t="str">
        <f t="shared" si="709"/>
        <v/>
      </c>
      <c r="KQ79" s="58" t="str">
        <f t="shared" si="710"/>
        <v/>
      </c>
      <c r="KR79" s="58" t="str">
        <f t="shared" si="711"/>
        <v/>
      </c>
      <c r="KS79" s="58" t="str">
        <f t="shared" si="712"/>
        <v/>
      </c>
      <c r="KT79" s="58" t="str">
        <f t="shared" si="713"/>
        <v/>
      </c>
      <c r="KU79" s="58" t="str">
        <f t="shared" si="714"/>
        <v/>
      </c>
      <c r="KV79" s="58" t="str">
        <f t="shared" si="715"/>
        <v/>
      </c>
      <c r="KW79" s="58" t="str">
        <f t="shared" si="716"/>
        <v/>
      </c>
      <c r="KX79" s="58" t="str">
        <f t="shared" si="717"/>
        <v/>
      </c>
    </row>
    <row r="80" spans="1:310" x14ac:dyDescent="0.55000000000000004">
      <c r="G80" s="62"/>
      <c r="H80" s="73" t="s">
        <v>36</v>
      </c>
      <c r="I80" s="73" t="s">
        <v>70</v>
      </c>
      <c r="K80" s="39" t="str">
        <f t="shared" si="418"/>
        <v/>
      </c>
      <c r="L80" s="39" t="str">
        <f t="shared" si="419"/>
        <v/>
      </c>
      <c r="M80" s="39" t="str">
        <f t="shared" si="420"/>
        <v/>
      </c>
      <c r="N80" s="58" t="str">
        <f t="shared" si="421"/>
        <v/>
      </c>
      <c r="O80" s="39" t="str">
        <f t="shared" si="422"/>
        <v/>
      </c>
      <c r="P80" s="39" t="str">
        <f t="shared" si="423"/>
        <v/>
      </c>
      <c r="Q80" s="39" t="str">
        <f t="shared" si="424"/>
        <v/>
      </c>
      <c r="R80" s="39" t="str">
        <f t="shared" si="425"/>
        <v/>
      </c>
      <c r="S80" s="39" t="str">
        <f t="shared" si="426"/>
        <v/>
      </c>
      <c r="T80" s="39" t="str">
        <f t="shared" si="427"/>
        <v/>
      </c>
      <c r="U80" s="39" t="str">
        <f t="shared" si="428"/>
        <v/>
      </c>
      <c r="V80" s="39" t="str">
        <f t="shared" si="429"/>
        <v/>
      </c>
      <c r="W80" s="39" t="str">
        <f t="shared" si="430"/>
        <v/>
      </c>
      <c r="X80" s="39" t="str">
        <f t="shared" si="431"/>
        <v/>
      </c>
      <c r="Y80" s="39" t="str">
        <f t="shared" si="432"/>
        <v/>
      </c>
      <c r="Z80" s="39" t="str">
        <f t="shared" si="433"/>
        <v/>
      </c>
      <c r="AA80" s="39" t="str">
        <f t="shared" si="434"/>
        <v/>
      </c>
      <c r="AB80" s="39" t="str">
        <f t="shared" si="435"/>
        <v/>
      </c>
      <c r="AC80" s="39" t="str">
        <f t="shared" si="436"/>
        <v/>
      </c>
      <c r="AD80" s="39" t="str">
        <f t="shared" si="437"/>
        <v/>
      </c>
      <c r="AE80" s="39" t="str">
        <f t="shared" si="438"/>
        <v/>
      </c>
      <c r="AF80" s="39" t="str">
        <f t="shared" si="439"/>
        <v/>
      </c>
      <c r="AG80" s="39" t="str">
        <f t="shared" si="440"/>
        <v/>
      </c>
      <c r="AH80" s="39" t="str">
        <f t="shared" si="441"/>
        <v/>
      </c>
      <c r="AI80" s="39" t="str">
        <f t="shared" si="442"/>
        <v/>
      </c>
      <c r="AJ80" s="39" t="str">
        <f t="shared" si="443"/>
        <v/>
      </c>
      <c r="AK80" s="39" t="str">
        <f t="shared" si="444"/>
        <v/>
      </c>
      <c r="AL80" s="39" t="str">
        <f t="shared" si="445"/>
        <v/>
      </c>
      <c r="AM80" s="39" t="str">
        <f t="shared" si="446"/>
        <v/>
      </c>
      <c r="AN80" s="39" t="str">
        <f t="shared" si="447"/>
        <v/>
      </c>
      <c r="AO80" s="39" t="str">
        <f t="shared" si="448"/>
        <v/>
      </c>
      <c r="AP80" s="39" t="str">
        <f t="shared" si="449"/>
        <v/>
      </c>
      <c r="AQ80" s="39" t="str">
        <f t="shared" si="450"/>
        <v/>
      </c>
      <c r="AR80" s="39" t="str">
        <f t="shared" si="451"/>
        <v/>
      </c>
      <c r="AS80" s="39" t="str">
        <f t="shared" si="452"/>
        <v/>
      </c>
      <c r="AT80" s="39" t="str">
        <f t="shared" si="453"/>
        <v/>
      </c>
      <c r="AU80" s="39" t="str">
        <f t="shared" si="454"/>
        <v/>
      </c>
      <c r="AV80" s="39" t="str">
        <f t="shared" si="455"/>
        <v/>
      </c>
      <c r="AW80" s="39" t="str">
        <f t="shared" si="456"/>
        <v/>
      </c>
      <c r="AX80" s="39" t="str">
        <f t="shared" si="457"/>
        <v/>
      </c>
      <c r="AY80" s="39" t="str">
        <f t="shared" si="458"/>
        <v/>
      </c>
      <c r="AZ80" s="39" t="str">
        <f t="shared" si="459"/>
        <v/>
      </c>
      <c r="BA80" s="39" t="str">
        <f t="shared" si="460"/>
        <v/>
      </c>
      <c r="BB80" s="39" t="str">
        <f t="shared" si="461"/>
        <v/>
      </c>
      <c r="BC80" s="39" t="str">
        <f t="shared" si="462"/>
        <v/>
      </c>
      <c r="BD80" s="39" t="str">
        <f t="shared" si="463"/>
        <v/>
      </c>
      <c r="BE80" s="39" t="str">
        <f t="shared" si="464"/>
        <v/>
      </c>
      <c r="BF80" s="39" t="str">
        <f t="shared" si="465"/>
        <v/>
      </c>
      <c r="BG80" s="39" t="str">
        <f t="shared" si="466"/>
        <v/>
      </c>
      <c r="BH80" s="39" t="str">
        <f t="shared" si="467"/>
        <v/>
      </c>
      <c r="BI80" s="39" t="str">
        <f t="shared" si="468"/>
        <v/>
      </c>
      <c r="BJ80" s="39" t="str">
        <f t="shared" si="469"/>
        <v/>
      </c>
      <c r="BK80" s="39" t="str">
        <f t="shared" si="470"/>
        <v/>
      </c>
      <c r="BL80" s="39" t="str">
        <f t="shared" si="471"/>
        <v/>
      </c>
      <c r="BM80" s="39" t="str">
        <f t="shared" si="472"/>
        <v/>
      </c>
      <c r="BN80" s="39" t="str">
        <f t="shared" si="473"/>
        <v/>
      </c>
      <c r="BO80" s="39" t="str">
        <f t="shared" si="474"/>
        <v/>
      </c>
      <c r="BP80" s="39" t="str">
        <f t="shared" si="475"/>
        <v/>
      </c>
      <c r="BQ80" s="39" t="str">
        <f t="shared" si="476"/>
        <v/>
      </c>
      <c r="BR80" s="39" t="str">
        <f t="shared" si="477"/>
        <v/>
      </c>
      <c r="BS80" s="39" t="str">
        <f t="shared" si="478"/>
        <v/>
      </c>
      <c r="BT80" s="39" t="str">
        <f t="shared" si="479"/>
        <v/>
      </c>
      <c r="BU80" s="39" t="str">
        <f t="shared" si="480"/>
        <v/>
      </c>
      <c r="BV80" s="39" t="str">
        <f t="shared" si="481"/>
        <v/>
      </c>
      <c r="BW80" s="39" t="str">
        <f t="shared" si="482"/>
        <v/>
      </c>
      <c r="BX80" s="39" t="str">
        <f t="shared" si="483"/>
        <v/>
      </c>
      <c r="BY80" s="39" t="str">
        <f t="shared" si="484"/>
        <v/>
      </c>
      <c r="BZ80" s="39" t="str">
        <f t="shared" si="485"/>
        <v/>
      </c>
      <c r="CA80" s="39" t="str">
        <f t="shared" si="486"/>
        <v/>
      </c>
      <c r="CB80" s="39" t="str">
        <f t="shared" si="487"/>
        <v/>
      </c>
      <c r="CC80" s="39" t="str">
        <f t="shared" si="488"/>
        <v/>
      </c>
      <c r="CD80" s="39" t="str">
        <f t="shared" si="489"/>
        <v/>
      </c>
      <c r="CE80" s="39" t="str">
        <f t="shared" si="490"/>
        <v/>
      </c>
      <c r="CF80" s="39" t="str">
        <f t="shared" si="491"/>
        <v/>
      </c>
      <c r="CG80" s="39" t="str">
        <f t="shared" si="492"/>
        <v/>
      </c>
      <c r="CH80" s="39" t="str">
        <f t="shared" si="493"/>
        <v/>
      </c>
      <c r="CI80" s="39" t="str">
        <f t="shared" si="494"/>
        <v/>
      </c>
      <c r="CJ80" s="39" t="str">
        <f t="shared" si="495"/>
        <v/>
      </c>
      <c r="CK80" s="39" t="str">
        <f t="shared" si="496"/>
        <v/>
      </c>
      <c r="CL80" s="39" t="str">
        <f t="shared" si="497"/>
        <v/>
      </c>
      <c r="CM80" s="39" t="str">
        <f t="shared" si="498"/>
        <v/>
      </c>
      <c r="CN80" s="39" t="str">
        <f t="shared" si="499"/>
        <v/>
      </c>
      <c r="CO80" s="39" t="str">
        <f t="shared" si="500"/>
        <v/>
      </c>
      <c r="CP80" s="39" t="str">
        <f t="shared" si="501"/>
        <v/>
      </c>
      <c r="CQ80" s="39" t="str">
        <f t="shared" si="502"/>
        <v/>
      </c>
      <c r="CR80" s="39" t="str">
        <f t="shared" si="503"/>
        <v/>
      </c>
      <c r="CS80" s="39" t="str">
        <f t="shared" si="504"/>
        <v/>
      </c>
      <c r="CT80" s="39" t="str">
        <f t="shared" si="505"/>
        <v/>
      </c>
      <c r="CU80" s="39" t="str">
        <f t="shared" si="506"/>
        <v/>
      </c>
      <c r="CV80" s="39" t="str">
        <f t="shared" si="507"/>
        <v/>
      </c>
      <c r="CW80" s="39" t="str">
        <f t="shared" si="508"/>
        <v/>
      </c>
      <c r="CX80" s="39" t="str">
        <f t="shared" si="509"/>
        <v/>
      </c>
      <c r="CY80" s="39" t="str">
        <f t="shared" si="510"/>
        <v/>
      </c>
      <c r="CZ80" s="39" t="str">
        <f t="shared" si="511"/>
        <v/>
      </c>
      <c r="DA80" s="39" t="str">
        <f t="shared" si="512"/>
        <v/>
      </c>
      <c r="DB80" s="39" t="str">
        <f t="shared" si="513"/>
        <v/>
      </c>
      <c r="DC80" s="39" t="str">
        <f t="shared" si="514"/>
        <v/>
      </c>
      <c r="DD80" s="39" t="str">
        <f t="shared" si="515"/>
        <v/>
      </c>
      <c r="DE80" s="39" t="str">
        <f t="shared" si="516"/>
        <v/>
      </c>
      <c r="DF80" s="39" t="str">
        <f t="shared" si="517"/>
        <v/>
      </c>
      <c r="DG80" s="58" t="str">
        <f t="shared" si="518"/>
        <v/>
      </c>
      <c r="DH80" s="58" t="str">
        <f t="shared" si="519"/>
        <v/>
      </c>
      <c r="DI80" s="58" t="str">
        <f t="shared" si="520"/>
        <v/>
      </c>
      <c r="DJ80" s="58" t="str">
        <f t="shared" si="521"/>
        <v/>
      </c>
      <c r="DK80" s="58" t="str">
        <f t="shared" si="522"/>
        <v/>
      </c>
      <c r="DL80" s="58" t="str">
        <f t="shared" si="523"/>
        <v/>
      </c>
      <c r="DM80" s="58" t="str">
        <f t="shared" si="524"/>
        <v/>
      </c>
      <c r="DN80" s="58" t="str">
        <f t="shared" si="525"/>
        <v/>
      </c>
      <c r="DO80" s="58" t="str">
        <f t="shared" si="526"/>
        <v/>
      </c>
      <c r="DP80" s="58" t="str">
        <f t="shared" si="527"/>
        <v/>
      </c>
      <c r="DQ80" s="58" t="str">
        <f t="shared" si="528"/>
        <v/>
      </c>
      <c r="DR80" s="58" t="str">
        <f t="shared" si="529"/>
        <v/>
      </c>
      <c r="DS80" s="58" t="str">
        <f t="shared" si="530"/>
        <v/>
      </c>
      <c r="DT80" s="58" t="str">
        <f t="shared" si="531"/>
        <v/>
      </c>
      <c r="DU80" s="58" t="str">
        <f t="shared" si="532"/>
        <v/>
      </c>
      <c r="DV80" s="58" t="str">
        <f t="shared" si="533"/>
        <v/>
      </c>
      <c r="DW80" s="58" t="str">
        <f t="shared" si="534"/>
        <v/>
      </c>
      <c r="DX80" s="58" t="str">
        <f t="shared" si="535"/>
        <v/>
      </c>
      <c r="DY80" s="58" t="str">
        <f t="shared" si="536"/>
        <v/>
      </c>
      <c r="DZ80" s="58" t="str">
        <f t="shared" si="537"/>
        <v/>
      </c>
      <c r="EA80" s="58" t="str">
        <f t="shared" si="538"/>
        <v/>
      </c>
      <c r="EB80" s="58" t="str">
        <f t="shared" si="539"/>
        <v/>
      </c>
      <c r="EC80" s="58" t="str">
        <f t="shared" si="540"/>
        <v/>
      </c>
      <c r="ED80" s="58" t="str">
        <f t="shared" si="541"/>
        <v/>
      </c>
      <c r="EE80" s="58" t="str">
        <f t="shared" si="542"/>
        <v/>
      </c>
      <c r="EF80" s="58" t="str">
        <f t="shared" si="543"/>
        <v/>
      </c>
      <c r="EG80" s="58" t="str">
        <f t="shared" si="544"/>
        <v/>
      </c>
      <c r="EH80" s="58" t="str">
        <f t="shared" si="545"/>
        <v/>
      </c>
      <c r="EI80" s="58" t="str">
        <f t="shared" si="546"/>
        <v/>
      </c>
      <c r="EJ80" s="58" t="str">
        <f t="shared" si="547"/>
        <v/>
      </c>
      <c r="EK80" s="58" t="str">
        <f t="shared" si="548"/>
        <v/>
      </c>
      <c r="EL80" s="58" t="str">
        <f t="shared" si="549"/>
        <v/>
      </c>
      <c r="EM80" s="58" t="str">
        <f t="shared" si="550"/>
        <v/>
      </c>
      <c r="EN80" s="58" t="str">
        <f t="shared" si="551"/>
        <v/>
      </c>
      <c r="EO80" s="58" t="str">
        <f t="shared" si="552"/>
        <v/>
      </c>
      <c r="EP80" s="58" t="str">
        <f t="shared" si="553"/>
        <v/>
      </c>
      <c r="EQ80" s="58" t="str">
        <f t="shared" si="554"/>
        <v/>
      </c>
      <c r="ER80" s="58" t="str">
        <f t="shared" si="555"/>
        <v/>
      </c>
      <c r="ES80" s="58" t="str">
        <f t="shared" si="556"/>
        <v/>
      </c>
      <c r="ET80" s="58" t="str">
        <f t="shared" si="557"/>
        <v/>
      </c>
      <c r="EU80" s="58" t="str">
        <f t="shared" si="558"/>
        <v/>
      </c>
      <c r="EV80" s="58" t="str">
        <f t="shared" si="559"/>
        <v/>
      </c>
      <c r="EW80" s="58" t="str">
        <f t="shared" si="560"/>
        <v/>
      </c>
      <c r="EX80" s="58" t="str">
        <f t="shared" si="561"/>
        <v/>
      </c>
      <c r="EY80" s="58" t="str">
        <f t="shared" si="562"/>
        <v/>
      </c>
      <c r="EZ80" s="58" t="str">
        <f t="shared" si="563"/>
        <v/>
      </c>
      <c r="FA80" s="58" t="str">
        <f t="shared" si="564"/>
        <v/>
      </c>
      <c r="FB80" s="58" t="str">
        <f t="shared" si="565"/>
        <v/>
      </c>
      <c r="FC80" s="58" t="str">
        <f t="shared" si="566"/>
        <v/>
      </c>
      <c r="FD80" s="58" t="str">
        <f t="shared" si="567"/>
        <v/>
      </c>
      <c r="FE80" s="58" t="str">
        <f t="shared" si="568"/>
        <v/>
      </c>
      <c r="FF80" s="58" t="str">
        <f t="shared" si="569"/>
        <v/>
      </c>
      <c r="FG80" s="58" t="str">
        <f t="shared" si="570"/>
        <v/>
      </c>
      <c r="FH80" s="58" t="str">
        <f t="shared" si="571"/>
        <v/>
      </c>
      <c r="FI80" s="58" t="str">
        <f t="shared" si="572"/>
        <v/>
      </c>
      <c r="FJ80" s="58" t="str">
        <f t="shared" si="573"/>
        <v/>
      </c>
      <c r="FK80" s="58" t="str">
        <f t="shared" si="574"/>
        <v/>
      </c>
      <c r="FL80" s="58" t="str">
        <f t="shared" si="575"/>
        <v/>
      </c>
      <c r="FM80" s="58" t="str">
        <f t="shared" si="576"/>
        <v/>
      </c>
      <c r="FN80" s="58" t="str">
        <f t="shared" si="577"/>
        <v/>
      </c>
      <c r="FO80" s="58" t="str">
        <f t="shared" si="578"/>
        <v/>
      </c>
      <c r="FP80" s="58" t="str">
        <f t="shared" si="579"/>
        <v/>
      </c>
      <c r="FQ80" s="58" t="str">
        <f t="shared" si="580"/>
        <v/>
      </c>
      <c r="FR80" s="58" t="str">
        <f t="shared" si="581"/>
        <v/>
      </c>
      <c r="FS80" s="58" t="str">
        <f t="shared" si="582"/>
        <v/>
      </c>
      <c r="FT80" s="58" t="str">
        <f t="shared" si="583"/>
        <v>$</v>
      </c>
      <c r="FU80" s="58" t="str">
        <f t="shared" si="584"/>
        <v>$</v>
      </c>
      <c r="FV80" s="58" t="str">
        <f t="shared" si="585"/>
        <v>$</v>
      </c>
      <c r="FW80" s="58" t="str">
        <f t="shared" si="586"/>
        <v>$</v>
      </c>
      <c r="FX80" s="58" t="str">
        <f t="shared" si="587"/>
        <v>$</v>
      </c>
      <c r="FY80" s="58" t="str">
        <f t="shared" si="588"/>
        <v/>
      </c>
      <c r="FZ80" s="58" t="str">
        <f t="shared" si="589"/>
        <v/>
      </c>
      <c r="GA80" s="58" t="str">
        <f t="shared" si="590"/>
        <v>$</v>
      </c>
      <c r="GB80" s="58" t="str">
        <f t="shared" si="591"/>
        <v>$</v>
      </c>
      <c r="GC80" s="58" t="str">
        <f t="shared" si="592"/>
        <v>$</v>
      </c>
      <c r="GD80" s="58" t="str">
        <f t="shared" si="593"/>
        <v>$</v>
      </c>
      <c r="GE80" s="58" t="str">
        <f t="shared" si="594"/>
        <v>$</v>
      </c>
      <c r="GF80" s="58" t="str">
        <f t="shared" si="595"/>
        <v/>
      </c>
      <c r="GG80" s="58" t="str">
        <f t="shared" si="596"/>
        <v>$</v>
      </c>
      <c r="GH80" s="58" t="str">
        <f t="shared" si="597"/>
        <v>$</v>
      </c>
      <c r="GI80" s="58" t="str">
        <f t="shared" si="598"/>
        <v/>
      </c>
      <c r="GJ80" s="58" t="str">
        <f t="shared" si="599"/>
        <v/>
      </c>
      <c r="GK80" s="58" t="str">
        <f t="shared" si="600"/>
        <v/>
      </c>
      <c r="GL80" s="58" t="str">
        <f t="shared" si="601"/>
        <v/>
      </c>
      <c r="GM80" s="58" t="str">
        <f t="shared" si="602"/>
        <v/>
      </c>
      <c r="GN80" s="58" t="str">
        <f t="shared" si="603"/>
        <v/>
      </c>
      <c r="GO80" s="58" t="str">
        <f t="shared" si="604"/>
        <v>$</v>
      </c>
      <c r="GP80" s="58" t="str">
        <f t="shared" si="605"/>
        <v/>
      </c>
      <c r="GQ80" s="58" t="str">
        <f t="shared" si="606"/>
        <v/>
      </c>
      <c r="GR80" s="58" t="str">
        <f t="shared" si="607"/>
        <v/>
      </c>
      <c r="GS80" s="58" t="str">
        <f t="shared" si="608"/>
        <v>$</v>
      </c>
      <c r="GT80" s="58" t="str">
        <f t="shared" si="609"/>
        <v/>
      </c>
      <c r="GU80" s="58" t="str">
        <f t="shared" si="610"/>
        <v/>
      </c>
      <c r="GV80" s="58" t="str">
        <f t="shared" si="611"/>
        <v>$</v>
      </c>
      <c r="GW80" s="58" t="str">
        <f t="shared" si="612"/>
        <v/>
      </c>
      <c r="GX80" s="58" t="str">
        <f t="shared" si="613"/>
        <v/>
      </c>
      <c r="GY80" s="58" t="str">
        <f t="shared" si="614"/>
        <v/>
      </c>
      <c r="GZ80" s="58" t="str">
        <f t="shared" si="615"/>
        <v/>
      </c>
      <c r="HA80" s="58" t="str">
        <f t="shared" si="616"/>
        <v/>
      </c>
      <c r="HB80" s="58" t="str">
        <f t="shared" si="617"/>
        <v/>
      </c>
      <c r="HC80" s="58" t="str">
        <f t="shared" si="618"/>
        <v/>
      </c>
      <c r="HD80" s="58" t="str">
        <f t="shared" si="619"/>
        <v/>
      </c>
      <c r="HE80" s="58" t="str">
        <f t="shared" si="620"/>
        <v/>
      </c>
      <c r="HF80" s="58" t="str">
        <f t="shared" si="621"/>
        <v/>
      </c>
      <c r="HG80" s="58" t="str">
        <f t="shared" si="622"/>
        <v/>
      </c>
      <c r="HH80" s="58" t="str">
        <f t="shared" si="623"/>
        <v/>
      </c>
      <c r="HI80" s="58" t="str">
        <f t="shared" si="624"/>
        <v/>
      </c>
      <c r="HJ80" s="58" t="str">
        <f t="shared" si="625"/>
        <v/>
      </c>
      <c r="HK80" s="58" t="str">
        <f t="shared" si="626"/>
        <v/>
      </c>
      <c r="HL80" s="58" t="str">
        <f t="shared" si="627"/>
        <v/>
      </c>
      <c r="HM80" s="58" t="str">
        <f t="shared" si="628"/>
        <v/>
      </c>
      <c r="HN80" s="58" t="str">
        <f t="shared" si="629"/>
        <v/>
      </c>
      <c r="HO80" s="58" t="str">
        <f t="shared" si="630"/>
        <v/>
      </c>
      <c r="HP80" s="58" t="str">
        <f t="shared" si="631"/>
        <v/>
      </c>
      <c r="HQ80" s="58" t="str">
        <f t="shared" si="632"/>
        <v/>
      </c>
      <c r="HR80" s="58" t="str">
        <f t="shared" si="633"/>
        <v/>
      </c>
      <c r="HS80" s="58" t="str">
        <f t="shared" si="634"/>
        <v/>
      </c>
      <c r="HT80" s="58" t="str">
        <f t="shared" si="635"/>
        <v/>
      </c>
      <c r="HU80" s="58" t="str">
        <f t="shared" si="636"/>
        <v/>
      </c>
      <c r="HV80" s="58" t="str">
        <f t="shared" si="637"/>
        <v/>
      </c>
      <c r="HW80" s="58" t="str">
        <f t="shared" si="638"/>
        <v/>
      </c>
      <c r="HX80" s="58" t="str">
        <f t="shared" si="639"/>
        <v/>
      </c>
      <c r="HY80" s="58" t="str">
        <f t="shared" si="640"/>
        <v/>
      </c>
      <c r="HZ80" s="58" t="str">
        <f t="shared" si="641"/>
        <v/>
      </c>
      <c r="IA80" s="58" t="str">
        <f t="shared" si="642"/>
        <v/>
      </c>
      <c r="IB80" s="58" t="str">
        <f t="shared" si="643"/>
        <v/>
      </c>
      <c r="IC80" s="58" t="str">
        <f t="shared" si="644"/>
        <v/>
      </c>
      <c r="ID80" s="58" t="str">
        <f t="shared" si="645"/>
        <v/>
      </c>
      <c r="IE80" s="58" t="str">
        <f t="shared" si="646"/>
        <v/>
      </c>
      <c r="IF80" s="58" t="str">
        <f t="shared" si="647"/>
        <v/>
      </c>
      <c r="IG80" s="58" t="str">
        <f t="shared" si="648"/>
        <v/>
      </c>
      <c r="IH80" s="58" t="str">
        <f t="shared" si="649"/>
        <v/>
      </c>
      <c r="II80" s="58" t="str">
        <f t="shared" si="650"/>
        <v/>
      </c>
      <c r="IJ80" s="58" t="str">
        <f t="shared" si="651"/>
        <v/>
      </c>
      <c r="IK80" s="58" t="str">
        <f t="shared" si="652"/>
        <v/>
      </c>
      <c r="IL80" s="58" t="str">
        <f t="shared" si="653"/>
        <v/>
      </c>
      <c r="IM80" s="58" t="str">
        <f t="shared" si="654"/>
        <v/>
      </c>
      <c r="IN80" s="58" t="str">
        <f t="shared" si="655"/>
        <v/>
      </c>
      <c r="IO80" s="58" t="str">
        <f t="shared" si="656"/>
        <v/>
      </c>
      <c r="IP80" s="58" t="str">
        <f t="shared" si="657"/>
        <v/>
      </c>
      <c r="IQ80" s="58" t="str">
        <f t="shared" si="658"/>
        <v/>
      </c>
      <c r="IR80" s="58" t="str">
        <f t="shared" si="659"/>
        <v/>
      </c>
      <c r="IS80" s="58" t="str">
        <f t="shared" si="660"/>
        <v/>
      </c>
      <c r="IT80" s="58" t="str">
        <f t="shared" si="661"/>
        <v/>
      </c>
      <c r="IU80" s="58" t="str">
        <f t="shared" si="662"/>
        <v/>
      </c>
      <c r="IV80" s="58" t="str">
        <f t="shared" si="663"/>
        <v/>
      </c>
      <c r="IW80" s="58" t="str">
        <f t="shared" si="664"/>
        <v/>
      </c>
      <c r="IX80" s="58" t="str">
        <f t="shared" si="665"/>
        <v/>
      </c>
      <c r="IY80" s="58" t="str">
        <f t="shared" si="666"/>
        <v/>
      </c>
      <c r="IZ80" s="58" t="str">
        <f t="shared" si="667"/>
        <v/>
      </c>
      <c r="JA80" s="58" t="str">
        <f t="shared" si="668"/>
        <v/>
      </c>
      <c r="JB80" s="58" t="str">
        <f t="shared" si="669"/>
        <v/>
      </c>
      <c r="JC80" s="58" t="str">
        <f t="shared" si="670"/>
        <v/>
      </c>
      <c r="JD80" s="58" t="str">
        <f t="shared" si="671"/>
        <v/>
      </c>
      <c r="JE80" s="58" t="str">
        <f t="shared" si="672"/>
        <v/>
      </c>
      <c r="JF80" s="58" t="str">
        <f t="shared" si="673"/>
        <v/>
      </c>
      <c r="JG80" s="58" t="str">
        <f t="shared" si="674"/>
        <v/>
      </c>
      <c r="JH80" s="58" t="str">
        <f t="shared" si="675"/>
        <v/>
      </c>
      <c r="JI80" s="58" t="str">
        <f t="shared" si="676"/>
        <v/>
      </c>
      <c r="JJ80" s="58" t="str">
        <f t="shared" si="677"/>
        <v/>
      </c>
      <c r="JK80" s="58" t="str">
        <f t="shared" si="678"/>
        <v/>
      </c>
      <c r="JL80" s="58" t="str">
        <f t="shared" si="679"/>
        <v/>
      </c>
      <c r="JM80" s="58" t="str">
        <f t="shared" si="680"/>
        <v/>
      </c>
      <c r="JN80" s="58" t="str">
        <f t="shared" si="681"/>
        <v/>
      </c>
      <c r="JO80" s="58" t="str">
        <f t="shared" si="682"/>
        <v/>
      </c>
      <c r="JP80" s="58" t="str">
        <f t="shared" si="683"/>
        <v/>
      </c>
      <c r="JQ80" s="58" t="str">
        <f t="shared" si="684"/>
        <v/>
      </c>
      <c r="JR80" s="58" t="str">
        <f t="shared" si="685"/>
        <v/>
      </c>
      <c r="JS80" s="58" t="str">
        <f t="shared" si="686"/>
        <v/>
      </c>
      <c r="JT80" s="58" t="str">
        <f t="shared" si="687"/>
        <v/>
      </c>
      <c r="JU80" s="58" t="str">
        <f t="shared" si="688"/>
        <v/>
      </c>
      <c r="JV80" s="58" t="str">
        <f t="shared" si="689"/>
        <v/>
      </c>
      <c r="JW80" s="58" t="str">
        <f t="shared" si="690"/>
        <v/>
      </c>
      <c r="JX80" s="58" t="str">
        <f t="shared" si="691"/>
        <v/>
      </c>
      <c r="JY80" s="58" t="str">
        <f t="shared" si="692"/>
        <v/>
      </c>
      <c r="JZ80" s="58" t="str">
        <f t="shared" si="693"/>
        <v/>
      </c>
      <c r="KA80" s="58" t="str">
        <f t="shared" si="694"/>
        <v/>
      </c>
      <c r="KB80" s="58" t="str">
        <f t="shared" si="695"/>
        <v/>
      </c>
      <c r="KC80" s="58" t="str">
        <f t="shared" si="696"/>
        <v/>
      </c>
      <c r="KD80" s="58" t="str">
        <f t="shared" si="697"/>
        <v/>
      </c>
      <c r="KE80" s="58" t="str">
        <f t="shared" si="698"/>
        <v/>
      </c>
      <c r="KF80" s="58" t="str">
        <f t="shared" si="699"/>
        <v/>
      </c>
      <c r="KG80" s="58" t="str">
        <f t="shared" si="700"/>
        <v/>
      </c>
      <c r="KH80" s="58" t="str">
        <f t="shared" si="701"/>
        <v/>
      </c>
      <c r="KI80" s="58" t="str">
        <f t="shared" si="702"/>
        <v/>
      </c>
      <c r="KJ80" s="58" t="str">
        <f t="shared" si="703"/>
        <v/>
      </c>
      <c r="KK80" s="58" t="str">
        <f t="shared" si="704"/>
        <v/>
      </c>
      <c r="KL80" s="58" t="str">
        <f t="shared" si="705"/>
        <v/>
      </c>
      <c r="KM80" s="58" t="str">
        <f t="shared" si="706"/>
        <v/>
      </c>
      <c r="KN80" s="58" t="str">
        <f t="shared" si="707"/>
        <v/>
      </c>
      <c r="KO80" s="58" t="str">
        <f t="shared" si="708"/>
        <v/>
      </c>
      <c r="KP80" s="58" t="str">
        <f t="shared" si="709"/>
        <v/>
      </c>
      <c r="KQ80" s="58" t="str">
        <f t="shared" si="710"/>
        <v/>
      </c>
      <c r="KR80" s="58" t="str">
        <f t="shared" si="711"/>
        <v/>
      </c>
      <c r="KS80" s="58" t="str">
        <f t="shared" si="712"/>
        <v/>
      </c>
      <c r="KT80" s="58" t="str">
        <f t="shared" si="713"/>
        <v/>
      </c>
      <c r="KU80" s="58" t="str">
        <f t="shared" si="714"/>
        <v/>
      </c>
      <c r="KV80" s="58" t="str">
        <f t="shared" si="715"/>
        <v/>
      </c>
      <c r="KW80" s="58" t="str">
        <f t="shared" si="716"/>
        <v/>
      </c>
      <c r="KX80" s="58" t="str">
        <f t="shared" si="717"/>
        <v/>
      </c>
    </row>
    <row r="81" spans="7:310" x14ac:dyDescent="0.55000000000000004">
      <c r="G81" s="62"/>
      <c r="H81" s="73" t="s">
        <v>36</v>
      </c>
      <c r="I81" s="73" t="s">
        <v>71</v>
      </c>
      <c r="K81" s="39" t="str">
        <f t="shared" si="418"/>
        <v/>
      </c>
      <c r="L81" s="39" t="str">
        <f t="shared" si="419"/>
        <v/>
      </c>
      <c r="M81" s="39" t="str">
        <f t="shared" si="420"/>
        <v/>
      </c>
      <c r="N81" s="58" t="str">
        <f t="shared" si="421"/>
        <v/>
      </c>
      <c r="O81" s="39" t="str">
        <f t="shared" si="422"/>
        <v/>
      </c>
      <c r="P81" s="39" t="str">
        <f t="shared" si="423"/>
        <v/>
      </c>
      <c r="Q81" s="39" t="str">
        <f t="shared" si="424"/>
        <v/>
      </c>
      <c r="R81" s="39" t="str">
        <f t="shared" si="425"/>
        <v/>
      </c>
      <c r="S81" s="39" t="str">
        <f t="shared" si="426"/>
        <v/>
      </c>
      <c r="T81" s="39" t="str">
        <f t="shared" si="427"/>
        <v/>
      </c>
      <c r="U81" s="39" t="str">
        <f t="shared" si="428"/>
        <v/>
      </c>
      <c r="V81" s="39" t="str">
        <f t="shared" si="429"/>
        <v/>
      </c>
      <c r="W81" s="39" t="str">
        <f t="shared" si="430"/>
        <v/>
      </c>
      <c r="X81" s="39" t="str">
        <f t="shared" si="431"/>
        <v/>
      </c>
      <c r="Y81" s="39" t="str">
        <f t="shared" si="432"/>
        <v/>
      </c>
      <c r="Z81" s="39" t="str">
        <f t="shared" si="433"/>
        <v/>
      </c>
      <c r="AA81" s="39" t="str">
        <f t="shared" si="434"/>
        <v/>
      </c>
      <c r="AB81" s="39" t="str">
        <f t="shared" si="435"/>
        <v/>
      </c>
      <c r="AC81" s="39" t="str">
        <f t="shared" si="436"/>
        <v/>
      </c>
      <c r="AD81" s="39" t="str">
        <f t="shared" si="437"/>
        <v/>
      </c>
      <c r="AE81" s="39" t="str">
        <f t="shared" si="438"/>
        <v/>
      </c>
      <c r="AF81" s="39" t="str">
        <f t="shared" si="439"/>
        <v/>
      </c>
      <c r="AG81" s="39" t="str">
        <f t="shared" si="440"/>
        <v/>
      </c>
      <c r="AH81" s="39" t="str">
        <f t="shared" si="441"/>
        <v/>
      </c>
      <c r="AI81" s="39" t="str">
        <f t="shared" si="442"/>
        <v/>
      </c>
      <c r="AJ81" s="39" t="str">
        <f t="shared" si="443"/>
        <v/>
      </c>
      <c r="AK81" s="39" t="str">
        <f t="shared" si="444"/>
        <v/>
      </c>
      <c r="AL81" s="39" t="str">
        <f t="shared" si="445"/>
        <v/>
      </c>
      <c r="AM81" s="39" t="str">
        <f t="shared" si="446"/>
        <v/>
      </c>
      <c r="AN81" s="39" t="str">
        <f t="shared" si="447"/>
        <v/>
      </c>
      <c r="AO81" s="39" t="str">
        <f t="shared" si="448"/>
        <v/>
      </c>
      <c r="AP81" s="39" t="str">
        <f t="shared" si="449"/>
        <v/>
      </c>
      <c r="AQ81" s="39" t="str">
        <f t="shared" si="450"/>
        <v/>
      </c>
      <c r="AR81" s="39" t="str">
        <f t="shared" si="451"/>
        <v/>
      </c>
      <c r="AS81" s="39" t="str">
        <f t="shared" si="452"/>
        <v/>
      </c>
      <c r="AT81" s="39" t="str">
        <f t="shared" si="453"/>
        <v/>
      </c>
      <c r="AU81" s="39" t="str">
        <f t="shared" si="454"/>
        <v/>
      </c>
      <c r="AV81" s="39" t="str">
        <f t="shared" si="455"/>
        <v/>
      </c>
      <c r="AW81" s="39" t="str">
        <f t="shared" si="456"/>
        <v/>
      </c>
      <c r="AX81" s="39" t="str">
        <f t="shared" si="457"/>
        <v/>
      </c>
      <c r="AY81" s="39" t="str">
        <f t="shared" si="458"/>
        <v/>
      </c>
      <c r="AZ81" s="39" t="str">
        <f t="shared" si="459"/>
        <v/>
      </c>
      <c r="BA81" s="39" t="str">
        <f t="shared" si="460"/>
        <v/>
      </c>
      <c r="BB81" s="39" t="str">
        <f t="shared" si="461"/>
        <v/>
      </c>
      <c r="BC81" s="39" t="str">
        <f t="shared" si="462"/>
        <v/>
      </c>
      <c r="BD81" s="39" t="str">
        <f t="shared" si="463"/>
        <v/>
      </c>
      <c r="BE81" s="39" t="str">
        <f t="shared" si="464"/>
        <v/>
      </c>
      <c r="BF81" s="39" t="str">
        <f t="shared" si="465"/>
        <v/>
      </c>
      <c r="BG81" s="39" t="str">
        <f t="shared" si="466"/>
        <v/>
      </c>
      <c r="BH81" s="39" t="str">
        <f t="shared" si="467"/>
        <v/>
      </c>
      <c r="BI81" s="39" t="str">
        <f t="shared" si="468"/>
        <v/>
      </c>
      <c r="BJ81" s="39" t="str">
        <f t="shared" si="469"/>
        <v/>
      </c>
      <c r="BK81" s="39" t="str">
        <f t="shared" si="470"/>
        <v/>
      </c>
      <c r="BL81" s="39" t="str">
        <f t="shared" si="471"/>
        <v/>
      </c>
      <c r="BM81" s="39" t="str">
        <f t="shared" si="472"/>
        <v/>
      </c>
      <c r="BN81" s="39" t="str">
        <f t="shared" si="473"/>
        <v/>
      </c>
      <c r="BO81" s="39" t="str">
        <f t="shared" si="474"/>
        <v/>
      </c>
      <c r="BP81" s="39" t="str">
        <f t="shared" si="475"/>
        <v/>
      </c>
      <c r="BQ81" s="39" t="str">
        <f t="shared" si="476"/>
        <v/>
      </c>
      <c r="BR81" s="39" t="str">
        <f t="shared" si="477"/>
        <v/>
      </c>
      <c r="BS81" s="39" t="str">
        <f t="shared" si="478"/>
        <v/>
      </c>
      <c r="BT81" s="39" t="str">
        <f t="shared" si="479"/>
        <v/>
      </c>
      <c r="BU81" s="39" t="str">
        <f t="shared" si="480"/>
        <v/>
      </c>
      <c r="BV81" s="39" t="str">
        <f t="shared" si="481"/>
        <v/>
      </c>
      <c r="BW81" s="39" t="str">
        <f t="shared" si="482"/>
        <v/>
      </c>
      <c r="BX81" s="39" t="str">
        <f t="shared" si="483"/>
        <v/>
      </c>
      <c r="BY81" s="39" t="str">
        <f t="shared" si="484"/>
        <v/>
      </c>
      <c r="BZ81" s="39" t="str">
        <f t="shared" si="485"/>
        <v/>
      </c>
      <c r="CA81" s="39" t="str">
        <f t="shared" si="486"/>
        <v/>
      </c>
      <c r="CB81" s="39" t="str">
        <f t="shared" si="487"/>
        <v/>
      </c>
      <c r="CC81" s="39" t="str">
        <f t="shared" si="488"/>
        <v/>
      </c>
      <c r="CD81" s="39" t="str">
        <f t="shared" si="489"/>
        <v/>
      </c>
      <c r="CE81" s="39" t="str">
        <f t="shared" si="490"/>
        <v/>
      </c>
      <c r="CF81" s="39" t="str">
        <f t="shared" si="491"/>
        <v/>
      </c>
      <c r="CG81" s="39" t="str">
        <f t="shared" si="492"/>
        <v/>
      </c>
      <c r="CH81" s="39" t="str">
        <f t="shared" si="493"/>
        <v/>
      </c>
      <c r="CI81" s="39" t="str">
        <f t="shared" si="494"/>
        <v/>
      </c>
      <c r="CJ81" s="39" t="str">
        <f t="shared" si="495"/>
        <v/>
      </c>
      <c r="CK81" s="39" t="str">
        <f t="shared" si="496"/>
        <v/>
      </c>
      <c r="CL81" s="39" t="str">
        <f t="shared" si="497"/>
        <v/>
      </c>
      <c r="CM81" s="39" t="str">
        <f t="shared" si="498"/>
        <v/>
      </c>
      <c r="CN81" s="39" t="str">
        <f t="shared" si="499"/>
        <v/>
      </c>
      <c r="CO81" s="39" t="str">
        <f t="shared" si="500"/>
        <v/>
      </c>
      <c r="CP81" s="39" t="str">
        <f t="shared" si="501"/>
        <v/>
      </c>
      <c r="CQ81" s="39" t="str">
        <f t="shared" si="502"/>
        <v/>
      </c>
      <c r="CR81" s="39" t="str">
        <f t="shared" si="503"/>
        <v/>
      </c>
      <c r="CS81" s="39" t="str">
        <f t="shared" si="504"/>
        <v/>
      </c>
      <c r="CT81" s="39" t="str">
        <f t="shared" si="505"/>
        <v/>
      </c>
      <c r="CU81" s="39" t="str">
        <f t="shared" si="506"/>
        <v/>
      </c>
      <c r="CV81" s="39" t="str">
        <f t="shared" si="507"/>
        <v/>
      </c>
      <c r="CW81" s="39" t="str">
        <f t="shared" si="508"/>
        <v/>
      </c>
      <c r="CX81" s="39" t="str">
        <f t="shared" si="509"/>
        <v/>
      </c>
      <c r="CY81" s="39" t="str">
        <f t="shared" si="510"/>
        <v/>
      </c>
      <c r="CZ81" s="39" t="str">
        <f t="shared" si="511"/>
        <v/>
      </c>
      <c r="DA81" s="39" t="str">
        <f t="shared" si="512"/>
        <v/>
      </c>
      <c r="DB81" s="39" t="str">
        <f t="shared" si="513"/>
        <v/>
      </c>
      <c r="DC81" s="39" t="str">
        <f t="shared" si="514"/>
        <v/>
      </c>
      <c r="DD81" s="39" t="str">
        <f t="shared" si="515"/>
        <v/>
      </c>
      <c r="DE81" s="39" t="str">
        <f t="shared" si="516"/>
        <v/>
      </c>
      <c r="DF81" s="39" t="str">
        <f t="shared" si="517"/>
        <v/>
      </c>
      <c r="DG81" s="58" t="str">
        <f t="shared" si="518"/>
        <v/>
      </c>
      <c r="DH81" s="58" t="str">
        <f t="shared" si="519"/>
        <v/>
      </c>
      <c r="DI81" s="58" t="str">
        <f t="shared" si="520"/>
        <v/>
      </c>
      <c r="DJ81" s="58" t="str">
        <f t="shared" si="521"/>
        <v/>
      </c>
      <c r="DK81" s="58" t="str">
        <f t="shared" si="522"/>
        <v/>
      </c>
      <c r="DL81" s="58" t="str">
        <f t="shared" si="523"/>
        <v/>
      </c>
      <c r="DM81" s="58" t="str">
        <f t="shared" si="524"/>
        <v/>
      </c>
      <c r="DN81" s="58" t="str">
        <f t="shared" si="525"/>
        <v/>
      </c>
      <c r="DO81" s="58" t="str">
        <f t="shared" si="526"/>
        <v/>
      </c>
      <c r="DP81" s="58" t="str">
        <f t="shared" si="527"/>
        <v/>
      </c>
      <c r="DQ81" s="58" t="str">
        <f t="shared" si="528"/>
        <v/>
      </c>
      <c r="DR81" s="58" t="str">
        <f t="shared" si="529"/>
        <v/>
      </c>
      <c r="DS81" s="58" t="str">
        <f t="shared" si="530"/>
        <v/>
      </c>
      <c r="DT81" s="58" t="str">
        <f t="shared" si="531"/>
        <v/>
      </c>
      <c r="DU81" s="58" t="str">
        <f t="shared" si="532"/>
        <v/>
      </c>
      <c r="DV81" s="58" t="str">
        <f t="shared" si="533"/>
        <v/>
      </c>
      <c r="DW81" s="58" t="str">
        <f t="shared" si="534"/>
        <v/>
      </c>
      <c r="DX81" s="58" t="str">
        <f t="shared" si="535"/>
        <v/>
      </c>
      <c r="DY81" s="58" t="str">
        <f t="shared" si="536"/>
        <v/>
      </c>
      <c r="DZ81" s="58" t="str">
        <f t="shared" si="537"/>
        <v/>
      </c>
      <c r="EA81" s="58" t="str">
        <f t="shared" si="538"/>
        <v/>
      </c>
      <c r="EB81" s="58" t="str">
        <f t="shared" si="539"/>
        <v/>
      </c>
      <c r="EC81" s="58" t="str">
        <f t="shared" si="540"/>
        <v/>
      </c>
      <c r="ED81" s="58" t="str">
        <f t="shared" si="541"/>
        <v/>
      </c>
      <c r="EE81" s="58" t="str">
        <f t="shared" si="542"/>
        <v/>
      </c>
      <c r="EF81" s="58" t="str">
        <f t="shared" si="543"/>
        <v/>
      </c>
      <c r="EG81" s="58" t="str">
        <f t="shared" si="544"/>
        <v/>
      </c>
      <c r="EH81" s="58" t="str">
        <f t="shared" si="545"/>
        <v/>
      </c>
      <c r="EI81" s="58" t="str">
        <f t="shared" si="546"/>
        <v/>
      </c>
      <c r="EJ81" s="58" t="str">
        <f t="shared" si="547"/>
        <v/>
      </c>
      <c r="EK81" s="58" t="str">
        <f t="shared" si="548"/>
        <v/>
      </c>
      <c r="EL81" s="58" t="str">
        <f t="shared" si="549"/>
        <v/>
      </c>
      <c r="EM81" s="58" t="str">
        <f t="shared" si="550"/>
        <v/>
      </c>
      <c r="EN81" s="58" t="str">
        <f t="shared" si="551"/>
        <v/>
      </c>
      <c r="EO81" s="58" t="str">
        <f t="shared" si="552"/>
        <v/>
      </c>
      <c r="EP81" s="58" t="str">
        <f t="shared" si="553"/>
        <v/>
      </c>
      <c r="EQ81" s="58" t="str">
        <f t="shared" si="554"/>
        <v/>
      </c>
      <c r="ER81" s="58" t="str">
        <f t="shared" si="555"/>
        <v/>
      </c>
      <c r="ES81" s="58" t="str">
        <f t="shared" si="556"/>
        <v/>
      </c>
      <c r="ET81" s="58" t="str">
        <f t="shared" si="557"/>
        <v/>
      </c>
      <c r="EU81" s="58" t="str">
        <f t="shared" si="558"/>
        <v/>
      </c>
      <c r="EV81" s="58" t="str">
        <f t="shared" si="559"/>
        <v/>
      </c>
      <c r="EW81" s="58" t="str">
        <f t="shared" si="560"/>
        <v/>
      </c>
      <c r="EX81" s="58" t="str">
        <f t="shared" si="561"/>
        <v/>
      </c>
      <c r="EY81" s="58" t="str">
        <f t="shared" si="562"/>
        <v/>
      </c>
      <c r="EZ81" s="58" t="str">
        <f t="shared" si="563"/>
        <v/>
      </c>
      <c r="FA81" s="58" t="str">
        <f t="shared" si="564"/>
        <v/>
      </c>
      <c r="FB81" s="58" t="str">
        <f t="shared" si="565"/>
        <v/>
      </c>
      <c r="FC81" s="58" t="str">
        <f t="shared" si="566"/>
        <v/>
      </c>
      <c r="FD81" s="58" t="str">
        <f t="shared" si="567"/>
        <v/>
      </c>
      <c r="FE81" s="58" t="str">
        <f t="shared" si="568"/>
        <v/>
      </c>
      <c r="FF81" s="58" t="str">
        <f t="shared" si="569"/>
        <v/>
      </c>
      <c r="FG81" s="58" t="str">
        <f t="shared" si="570"/>
        <v/>
      </c>
      <c r="FH81" s="58" t="str">
        <f t="shared" si="571"/>
        <v/>
      </c>
      <c r="FI81" s="58" t="str">
        <f t="shared" si="572"/>
        <v/>
      </c>
      <c r="FJ81" s="58" t="str">
        <f t="shared" si="573"/>
        <v/>
      </c>
      <c r="FK81" s="58" t="str">
        <f t="shared" si="574"/>
        <v/>
      </c>
      <c r="FL81" s="58" t="str">
        <f t="shared" si="575"/>
        <v/>
      </c>
      <c r="FM81" s="58" t="str">
        <f t="shared" si="576"/>
        <v/>
      </c>
      <c r="FN81" s="58" t="str">
        <f t="shared" si="577"/>
        <v/>
      </c>
      <c r="FO81" s="58" t="str">
        <f t="shared" si="578"/>
        <v/>
      </c>
      <c r="FP81" s="58" t="str">
        <f t="shared" si="579"/>
        <v/>
      </c>
      <c r="FQ81" s="58" t="str">
        <f t="shared" si="580"/>
        <v/>
      </c>
      <c r="FR81" s="58" t="str">
        <f t="shared" si="581"/>
        <v/>
      </c>
      <c r="FS81" s="58" t="str">
        <f t="shared" si="582"/>
        <v/>
      </c>
      <c r="FT81" s="58" t="str">
        <f t="shared" si="583"/>
        <v/>
      </c>
      <c r="FU81" s="58" t="str">
        <f t="shared" si="584"/>
        <v/>
      </c>
      <c r="FV81" s="58" t="str">
        <f t="shared" si="585"/>
        <v/>
      </c>
      <c r="FW81" s="58" t="str">
        <f t="shared" si="586"/>
        <v/>
      </c>
      <c r="FX81" s="58" t="str">
        <f t="shared" si="587"/>
        <v/>
      </c>
      <c r="FY81" s="58" t="str">
        <f t="shared" si="588"/>
        <v/>
      </c>
      <c r="FZ81" s="58" t="str">
        <f t="shared" si="589"/>
        <v/>
      </c>
      <c r="GA81" s="58" t="str">
        <f t="shared" si="590"/>
        <v/>
      </c>
      <c r="GB81" s="58" t="str">
        <f t="shared" si="591"/>
        <v/>
      </c>
      <c r="GC81" s="58" t="str">
        <f t="shared" si="592"/>
        <v/>
      </c>
      <c r="GD81" s="58" t="str">
        <f t="shared" si="593"/>
        <v/>
      </c>
      <c r="GE81" s="58" t="str">
        <f t="shared" si="594"/>
        <v/>
      </c>
      <c r="GF81" s="58" t="str">
        <f t="shared" si="595"/>
        <v/>
      </c>
      <c r="GG81" s="58" t="str">
        <f t="shared" si="596"/>
        <v/>
      </c>
      <c r="GH81" s="58" t="str">
        <f t="shared" si="597"/>
        <v/>
      </c>
      <c r="GI81" s="58" t="str">
        <f t="shared" si="598"/>
        <v>$</v>
      </c>
      <c r="GJ81" s="58" t="str">
        <f t="shared" si="599"/>
        <v>$</v>
      </c>
      <c r="GK81" s="58" t="str">
        <f t="shared" si="600"/>
        <v>$</v>
      </c>
      <c r="GL81" s="58" t="str">
        <f t="shared" si="601"/>
        <v>$</v>
      </c>
      <c r="GM81" s="58" t="str">
        <f t="shared" si="602"/>
        <v>$</v>
      </c>
      <c r="GN81" s="58" t="str">
        <f t="shared" si="603"/>
        <v>$</v>
      </c>
      <c r="GO81" s="58" t="str">
        <f t="shared" si="604"/>
        <v/>
      </c>
      <c r="GP81" s="58" t="str">
        <f t="shared" si="605"/>
        <v>$</v>
      </c>
      <c r="GQ81" s="58" t="str">
        <f t="shared" si="606"/>
        <v>$</v>
      </c>
      <c r="GR81" s="58" t="str">
        <f t="shared" si="607"/>
        <v>$</v>
      </c>
      <c r="GS81" s="58" t="str">
        <f t="shared" si="608"/>
        <v/>
      </c>
      <c r="GT81" s="58" t="str">
        <f t="shared" si="609"/>
        <v>$</v>
      </c>
      <c r="GU81" s="58" t="str">
        <f t="shared" si="610"/>
        <v>$</v>
      </c>
      <c r="GV81" s="58" t="str">
        <f t="shared" si="611"/>
        <v/>
      </c>
      <c r="GW81" s="58" t="str">
        <f t="shared" si="612"/>
        <v>$</v>
      </c>
      <c r="GX81" s="58" t="str">
        <f t="shared" si="613"/>
        <v/>
      </c>
      <c r="GY81" s="58" t="str">
        <f t="shared" si="614"/>
        <v/>
      </c>
      <c r="GZ81" s="58" t="str">
        <f t="shared" si="615"/>
        <v/>
      </c>
      <c r="HA81" s="58" t="str">
        <f t="shared" si="616"/>
        <v/>
      </c>
      <c r="HB81" s="58" t="str">
        <f t="shared" si="617"/>
        <v/>
      </c>
      <c r="HC81" s="58" t="str">
        <f t="shared" si="618"/>
        <v/>
      </c>
      <c r="HD81" s="58" t="str">
        <f t="shared" si="619"/>
        <v/>
      </c>
      <c r="HE81" s="58" t="str">
        <f t="shared" si="620"/>
        <v/>
      </c>
      <c r="HF81" s="58" t="str">
        <f t="shared" si="621"/>
        <v/>
      </c>
      <c r="HG81" s="58" t="str">
        <f t="shared" si="622"/>
        <v/>
      </c>
      <c r="HH81" s="58" t="str">
        <f t="shared" si="623"/>
        <v/>
      </c>
      <c r="HI81" s="58" t="str">
        <f t="shared" si="624"/>
        <v/>
      </c>
      <c r="HJ81" s="58" t="str">
        <f t="shared" si="625"/>
        <v/>
      </c>
      <c r="HK81" s="58" t="str">
        <f t="shared" si="626"/>
        <v/>
      </c>
      <c r="HL81" s="58" t="str">
        <f t="shared" si="627"/>
        <v/>
      </c>
      <c r="HM81" s="58" t="str">
        <f t="shared" si="628"/>
        <v/>
      </c>
      <c r="HN81" s="58" t="str">
        <f t="shared" si="629"/>
        <v/>
      </c>
      <c r="HO81" s="58" t="str">
        <f t="shared" si="630"/>
        <v/>
      </c>
      <c r="HP81" s="58" t="str">
        <f t="shared" si="631"/>
        <v/>
      </c>
      <c r="HQ81" s="58" t="str">
        <f t="shared" si="632"/>
        <v/>
      </c>
      <c r="HR81" s="58" t="str">
        <f t="shared" si="633"/>
        <v/>
      </c>
      <c r="HS81" s="58" t="str">
        <f t="shared" si="634"/>
        <v/>
      </c>
      <c r="HT81" s="58" t="str">
        <f t="shared" si="635"/>
        <v/>
      </c>
      <c r="HU81" s="58" t="str">
        <f t="shared" si="636"/>
        <v/>
      </c>
      <c r="HV81" s="58" t="str">
        <f t="shared" si="637"/>
        <v/>
      </c>
      <c r="HW81" s="58" t="str">
        <f t="shared" si="638"/>
        <v/>
      </c>
      <c r="HX81" s="58" t="str">
        <f t="shared" si="639"/>
        <v/>
      </c>
      <c r="HY81" s="58" t="str">
        <f t="shared" si="640"/>
        <v/>
      </c>
      <c r="HZ81" s="58" t="str">
        <f t="shared" si="641"/>
        <v/>
      </c>
      <c r="IA81" s="58" t="str">
        <f t="shared" si="642"/>
        <v/>
      </c>
      <c r="IB81" s="58" t="str">
        <f t="shared" si="643"/>
        <v/>
      </c>
      <c r="IC81" s="58" t="str">
        <f t="shared" si="644"/>
        <v/>
      </c>
      <c r="ID81" s="58" t="str">
        <f t="shared" si="645"/>
        <v/>
      </c>
      <c r="IE81" s="58" t="str">
        <f t="shared" si="646"/>
        <v/>
      </c>
      <c r="IF81" s="58" t="str">
        <f t="shared" si="647"/>
        <v/>
      </c>
      <c r="IG81" s="58" t="str">
        <f t="shared" si="648"/>
        <v/>
      </c>
      <c r="IH81" s="58" t="str">
        <f t="shared" si="649"/>
        <v/>
      </c>
      <c r="II81" s="58" t="str">
        <f t="shared" si="650"/>
        <v/>
      </c>
      <c r="IJ81" s="58" t="str">
        <f t="shared" si="651"/>
        <v/>
      </c>
      <c r="IK81" s="58" t="str">
        <f t="shared" si="652"/>
        <v/>
      </c>
      <c r="IL81" s="58" t="str">
        <f t="shared" si="653"/>
        <v/>
      </c>
      <c r="IM81" s="58" t="str">
        <f t="shared" si="654"/>
        <v/>
      </c>
      <c r="IN81" s="58" t="str">
        <f t="shared" si="655"/>
        <v/>
      </c>
      <c r="IO81" s="58" t="str">
        <f t="shared" si="656"/>
        <v/>
      </c>
      <c r="IP81" s="58" t="str">
        <f t="shared" si="657"/>
        <v/>
      </c>
      <c r="IQ81" s="58" t="str">
        <f t="shared" si="658"/>
        <v/>
      </c>
      <c r="IR81" s="58" t="str">
        <f t="shared" si="659"/>
        <v/>
      </c>
      <c r="IS81" s="58" t="str">
        <f t="shared" si="660"/>
        <v/>
      </c>
      <c r="IT81" s="58" t="str">
        <f t="shared" si="661"/>
        <v/>
      </c>
      <c r="IU81" s="58" t="str">
        <f t="shared" si="662"/>
        <v/>
      </c>
      <c r="IV81" s="58" t="str">
        <f t="shared" si="663"/>
        <v/>
      </c>
      <c r="IW81" s="58" t="str">
        <f t="shared" si="664"/>
        <v/>
      </c>
      <c r="IX81" s="58" t="str">
        <f t="shared" si="665"/>
        <v/>
      </c>
      <c r="IY81" s="58" t="str">
        <f t="shared" si="666"/>
        <v/>
      </c>
      <c r="IZ81" s="58" t="str">
        <f t="shared" si="667"/>
        <v/>
      </c>
      <c r="JA81" s="58" t="str">
        <f t="shared" si="668"/>
        <v/>
      </c>
      <c r="JB81" s="58" t="str">
        <f t="shared" si="669"/>
        <v/>
      </c>
      <c r="JC81" s="58" t="str">
        <f t="shared" si="670"/>
        <v/>
      </c>
      <c r="JD81" s="58" t="str">
        <f t="shared" si="671"/>
        <v/>
      </c>
      <c r="JE81" s="58" t="str">
        <f t="shared" si="672"/>
        <v/>
      </c>
      <c r="JF81" s="58" t="str">
        <f t="shared" si="673"/>
        <v/>
      </c>
      <c r="JG81" s="58" t="str">
        <f t="shared" si="674"/>
        <v/>
      </c>
      <c r="JH81" s="58" t="str">
        <f t="shared" si="675"/>
        <v/>
      </c>
      <c r="JI81" s="58" t="str">
        <f t="shared" si="676"/>
        <v/>
      </c>
      <c r="JJ81" s="58" t="str">
        <f t="shared" si="677"/>
        <v/>
      </c>
      <c r="JK81" s="58" t="str">
        <f t="shared" si="678"/>
        <v/>
      </c>
      <c r="JL81" s="58" t="str">
        <f t="shared" si="679"/>
        <v/>
      </c>
      <c r="JM81" s="58" t="str">
        <f t="shared" si="680"/>
        <v/>
      </c>
      <c r="JN81" s="58" t="str">
        <f t="shared" si="681"/>
        <v/>
      </c>
      <c r="JO81" s="58" t="str">
        <f t="shared" si="682"/>
        <v/>
      </c>
      <c r="JP81" s="58" t="str">
        <f t="shared" si="683"/>
        <v/>
      </c>
      <c r="JQ81" s="58" t="str">
        <f t="shared" si="684"/>
        <v/>
      </c>
      <c r="JR81" s="58" t="str">
        <f t="shared" si="685"/>
        <v/>
      </c>
      <c r="JS81" s="58" t="str">
        <f t="shared" si="686"/>
        <v/>
      </c>
      <c r="JT81" s="58" t="str">
        <f t="shared" si="687"/>
        <v/>
      </c>
      <c r="JU81" s="58" t="str">
        <f t="shared" si="688"/>
        <v/>
      </c>
      <c r="JV81" s="58" t="str">
        <f t="shared" si="689"/>
        <v/>
      </c>
      <c r="JW81" s="58" t="str">
        <f t="shared" si="690"/>
        <v/>
      </c>
      <c r="JX81" s="58" t="str">
        <f t="shared" si="691"/>
        <v/>
      </c>
      <c r="JY81" s="58" t="str">
        <f t="shared" si="692"/>
        <v/>
      </c>
      <c r="JZ81" s="58" t="str">
        <f t="shared" si="693"/>
        <v/>
      </c>
      <c r="KA81" s="58" t="str">
        <f t="shared" si="694"/>
        <v/>
      </c>
      <c r="KB81" s="58" t="str">
        <f t="shared" si="695"/>
        <v/>
      </c>
      <c r="KC81" s="58" t="str">
        <f t="shared" si="696"/>
        <v/>
      </c>
      <c r="KD81" s="58" t="str">
        <f t="shared" si="697"/>
        <v/>
      </c>
      <c r="KE81" s="58" t="str">
        <f t="shared" si="698"/>
        <v/>
      </c>
      <c r="KF81" s="58" t="str">
        <f t="shared" si="699"/>
        <v/>
      </c>
      <c r="KG81" s="58" t="str">
        <f t="shared" si="700"/>
        <v/>
      </c>
      <c r="KH81" s="58" t="str">
        <f t="shared" si="701"/>
        <v/>
      </c>
      <c r="KI81" s="58" t="str">
        <f t="shared" si="702"/>
        <v/>
      </c>
      <c r="KJ81" s="58" t="str">
        <f t="shared" si="703"/>
        <v/>
      </c>
      <c r="KK81" s="58" t="str">
        <f t="shared" si="704"/>
        <v/>
      </c>
      <c r="KL81" s="58" t="str">
        <f t="shared" si="705"/>
        <v/>
      </c>
      <c r="KM81" s="58" t="str">
        <f t="shared" si="706"/>
        <v/>
      </c>
      <c r="KN81" s="58" t="str">
        <f t="shared" si="707"/>
        <v/>
      </c>
      <c r="KO81" s="58" t="str">
        <f t="shared" si="708"/>
        <v/>
      </c>
      <c r="KP81" s="58" t="str">
        <f t="shared" si="709"/>
        <v/>
      </c>
      <c r="KQ81" s="58" t="str">
        <f t="shared" si="710"/>
        <v/>
      </c>
      <c r="KR81" s="58" t="str">
        <f t="shared" si="711"/>
        <v/>
      </c>
      <c r="KS81" s="58" t="str">
        <f t="shared" si="712"/>
        <v/>
      </c>
      <c r="KT81" s="58" t="str">
        <f t="shared" si="713"/>
        <v/>
      </c>
      <c r="KU81" s="58" t="str">
        <f t="shared" si="714"/>
        <v/>
      </c>
      <c r="KV81" s="58" t="str">
        <f t="shared" si="715"/>
        <v/>
      </c>
      <c r="KW81" s="58" t="str">
        <f t="shared" si="716"/>
        <v/>
      </c>
      <c r="KX81" s="58" t="str">
        <f t="shared" si="717"/>
        <v/>
      </c>
    </row>
    <row r="82" spans="7:310" x14ac:dyDescent="0.55000000000000004">
      <c r="G82" s="63" t="s">
        <v>60</v>
      </c>
      <c r="H82" s="73" t="s">
        <v>36</v>
      </c>
      <c r="I82" s="73" t="s">
        <v>72</v>
      </c>
      <c r="K82" s="39" t="str">
        <f t="shared" si="418"/>
        <v/>
      </c>
      <c r="L82" s="39" t="str">
        <f t="shared" si="419"/>
        <v/>
      </c>
      <c r="M82" s="39" t="str">
        <f t="shared" si="420"/>
        <v/>
      </c>
      <c r="N82" s="58" t="str">
        <f t="shared" si="421"/>
        <v/>
      </c>
      <c r="O82" s="39" t="str">
        <f t="shared" si="422"/>
        <v/>
      </c>
      <c r="P82" s="39" t="str">
        <f t="shared" si="423"/>
        <v/>
      </c>
      <c r="Q82" s="39" t="str">
        <f t="shared" si="424"/>
        <v/>
      </c>
      <c r="R82" s="39" t="str">
        <f t="shared" si="425"/>
        <v/>
      </c>
      <c r="S82" s="39" t="str">
        <f t="shared" si="426"/>
        <v/>
      </c>
      <c r="T82" s="39" t="str">
        <f t="shared" si="427"/>
        <v/>
      </c>
      <c r="U82" s="39" t="str">
        <f t="shared" si="428"/>
        <v/>
      </c>
      <c r="V82" s="39" t="str">
        <f t="shared" si="429"/>
        <v/>
      </c>
      <c r="W82" s="39" t="str">
        <f t="shared" si="430"/>
        <v/>
      </c>
      <c r="X82" s="39" t="str">
        <f t="shared" si="431"/>
        <v/>
      </c>
      <c r="Y82" s="39" t="str">
        <f t="shared" si="432"/>
        <v/>
      </c>
      <c r="Z82" s="39" t="str">
        <f t="shared" si="433"/>
        <v/>
      </c>
      <c r="AA82" s="39" t="str">
        <f t="shared" si="434"/>
        <v/>
      </c>
      <c r="AB82" s="39" t="str">
        <f t="shared" si="435"/>
        <v/>
      </c>
      <c r="AC82" s="39" t="str">
        <f t="shared" si="436"/>
        <v/>
      </c>
      <c r="AD82" s="39" t="str">
        <f t="shared" si="437"/>
        <v/>
      </c>
      <c r="AE82" s="39" t="str">
        <f t="shared" si="438"/>
        <v/>
      </c>
      <c r="AF82" s="39" t="str">
        <f t="shared" si="439"/>
        <v/>
      </c>
      <c r="AG82" s="39" t="str">
        <f t="shared" si="440"/>
        <v/>
      </c>
      <c r="AH82" s="39" t="str">
        <f t="shared" si="441"/>
        <v/>
      </c>
      <c r="AI82" s="39" t="str">
        <f t="shared" si="442"/>
        <v/>
      </c>
      <c r="AJ82" s="39" t="str">
        <f t="shared" si="443"/>
        <v/>
      </c>
      <c r="AK82" s="39" t="str">
        <f t="shared" si="444"/>
        <v/>
      </c>
      <c r="AL82" s="39" t="str">
        <f t="shared" si="445"/>
        <v/>
      </c>
      <c r="AM82" s="39" t="str">
        <f t="shared" si="446"/>
        <v/>
      </c>
      <c r="AN82" s="39" t="str">
        <f t="shared" si="447"/>
        <v/>
      </c>
      <c r="AO82" s="39" t="str">
        <f t="shared" si="448"/>
        <v/>
      </c>
      <c r="AP82" s="39" t="str">
        <f t="shared" si="449"/>
        <v/>
      </c>
      <c r="AQ82" s="39" t="str">
        <f t="shared" si="450"/>
        <v/>
      </c>
      <c r="AR82" s="39" t="str">
        <f t="shared" si="451"/>
        <v/>
      </c>
      <c r="AS82" s="39" t="str">
        <f t="shared" si="452"/>
        <v/>
      </c>
      <c r="AT82" s="39" t="str">
        <f t="shared" si="453"/>
        <v/>
      </c>
      <c r="AU82" s="39" t="str">
        <f t="shared" si="454"/>
        <v/>
      </c>
      <c r="AV82" s="39" t="str">
        <f t="shared" si="455"/>
        <v/>
      </c>
      <c r="AW82" s="39" t="str">
        <f t="shared" si="456"/>
        <v/>
      </c>
      <c r="AX82" s="39" t="str">
        <f t="shared" si="457"/>
        <v/>
      </c>
      <c r="AY82" s="39" t="str">
        <f t="shared" si="458"/>
        <v/>
      </c>
      <c r="AZ82" s="39" t="str">
        <f t="shared" si="459"/>
        <v/>
      </c>
      <c r="BA82" s="39" t="str">
        <f t="shared" si="460"/>
        <v/>
      </c>
      <c r="BB82" s="39" t="str">
        <f t="shared" si="461"/>
        <v/>
      </c>
      <c r="BC82" s="39" t="str">
        <f t="shared" si="462"/>
        <v/>
      </c>
      <c r="BD82" s="39" t="str">
        <f t="shared" si="463"/>
        <v/>
      </c>
      <c r="BE82" s="39" t="str">
        <f t="shared" si="464"/>
        <v/>
      </c>
      <c r="BF82" s="39" t="str">
        <f t="shared" si="465"/>
        <v/>
      </c>
      <c r="BG82" s="39" t="str">
        <f t="shared" si="466"/>
        <v/>
      </c>
      <c r="BH82" s="39" t="str">
        <f t="shared" si="467"/>
        <v/>
      </c>
      <c r="BI82" s="39" t="str">
        <f t="shared" si="468"/>
        <v/>
      </c>
      <c r="BJ82" s="39" t="str">
        <f t="shared" si="469"/>
        <v/>
      </c>
      <c r="BK82" s="39" t="str">
        <f t="shared" si="470"/>
        <v/>
      </c>
      <c r="BL82" s="39" t="str">
        <f t="shared" si="471"/>
        <v/>
      </c>
      <c r="BM82" s="39" t="str">
        <f t="shared" si="472"/>
        <v/>
      </c>
      <c r="BN82" s="39" t="str">
        <f t="shared" si="473"/>
        <v/>
      </c>
      <c r="BO82" s="39" t="str">
        <f t="shared" si="474"/>
        <v/>
      </c>
      <c r="BP82" s="39" t="str">
        <f t="shared" si="475"/>
        <v/>
      </c>
      <c r="BQ82" s="39" t="str">
        <f t="shared" si="476"/>
        <v/>
      </c>
      <c r="BR82" s="39" t="str">
        <f t="shared" si="477"/>
        <v/>
      </c>
      <c r="BS82" s="39" t="str">
        <f t="shared" si="478"/>
        <v/>
      </c>
      <c r="BT82" s="39" t="str">
        <f t="shared" si="479"/>
        <v/>
      </c>
      <c r="BU82" s="39" t="str">
        <f t="shared" si="480"/>
        <v/>
      </c>
      <c r="BV82" s="39" t="str">
        <f t="shared" si="481"/>
        <v/>
      </c>
      <c r="BW82" s="39" t="str">
        <f t="shared" si="482"/>
        <v/>
      </c>
      <c r="BX82" s="39" t="str">
        <f t="shared" si="483"/>
        <v/>
      </c>
      <c r="BY82" s="39" t="str">
        <f t="shared" si="484"/>
        <v/>
      </c>
      <c r="BZ82" s="39" t="str">
        <f t="shared" si="485"/>
        <v/>
      </c>
      <c r="CA82" s="39" t="str">
        <f t="shared" si="486"/>
        <v/>
      </c>
      <c r="CB82" s="39" t="str">
        <f t="shared" si="487"/>
        <v/>
      </c>
      <c r="CC82" s="39" t="str">
        <f t="shared" si="488"/>
        <v/>
      </c>
      <c r="CD82" s="39" t="str">
        <f t="shared" si="489"/>
        <v/>
      </c>
      <c r="CE82" s="39" t="str">
        <f t="shared" si="490"/>
        <v/>
      </c>
      <c r="CF82" s="39" t="str">
        <f t="shared" si="491"/>
        <v/>
      </c>
      <c r="CG82" s="39" t="str">
        <f t="shared" si="492"/>
        <v/>
      </c>
      <c r="CH82" s="39" t="str">
        <f t="shared" si="493"/>
        <v/>
      </c>
      <c r="CI82" s="39" t="str">
        <f t="shared" si="494"/>
        <v/>
      </c>
      <c r="CJ82" s="39" t="str">
        <f t="shared" si="495"/>
        <v/>
      </c>
      <c r="CK82" s="39" t="str">
        <f t="shared" si="496"/>
        <v/>
      </c>
      <c r="CL82" s="39" t="str">
        <f t="shared" si="497"/>
        <v/>
      </c>
      <c r="CM82" s="39" t="str">
        <f t="shared" si="498"/>
        <v/>
      </c>
      <c r="CN82" s="39" t="str">
        <f t="shared" si="499"/>
        <v/>
      </c>
      <c r="CO82" s="39" t="str">
        <f t="shared" si="500"/>
        <v/>
      </c>
      <c r="CP82" s="39" t="str">
        <f t="shared" si="501"/>
        <v/>
      </c>
      <c r="CQ82" s="39" t="str">
        <f t="shared" si="502"/>
        <v/>
      </c>
      <c r="CR82" s="39" t="str">
        <f t="shared" si="503"/>
        <v/>
      </c>
      <c r="CS82" s="39" t="str">
        <f t="shared" si="504"/>
        <v/>
      </c>
      <c r="CT82" s="39" t="str">
        <f t="shared" si="505"/>
        <v/>
      </c>
      <c r="CU82" s="39" t="str">
        <f t="shared" si="506"/>
        <v/>
      </c>
      <c r="CV82" s="39" t="str">
        <f t="shared" si="507"/>
        <v/>
      </c>
      <c r="CW82" s="39" t="str">
        <f t="shared" si="508"/>
        <v/>
      </c>
      <c r="CX82" s="39" t="str">
        <f t="shared" si="509"/>
        <v/>
      </c>
      <c r="CY82" s="39" t="str">
        <f t="shared" si="510"/>
        <v/>
      </c>
      <c r="CZ82" s="39" t="str">
        <f t="shared" si="511"/>
        <v/>
      </c>
      <c r="DA82" s="39" t="str">
        <f t="shared" si="512"/>
        <v/>
      </c>
      <c r="DB82" s="39" t="str">
        <f t="shared" si="513"/>
        <v/>
      </c>
      <c r="DC82" s="39" t="str">
        <f t="shared" si="514"/>
        <v/>
      </c>
      <c r="DD82" s="39" t="str">
        <f t="shared" si="515"/>
        <v/>
      </c>
      <c r="DE82" s="39" t="str">
        <f t="shared" si="516"/>
        <v/>
      </c>
      <c r="DF82" s="39" t="str">
        <f t="shared" si="517"/>
        <v/>
      </c>
      <c r="DG82" s="58" t="str">
        <f t="shared" si="518"/>
        <v/>
      </c>
      <c r="DH82" s="58" t="str">
        <f t="shared" si="519"/>
        <v/>
      </c>
      <c r="DI82" s="58" t="str">
        <f t="shared" si="520"/>
        <v/>
      </c>
      <c r="DJ82" s="58" t="str">
        <f t="shared" si="521"/>
        <v/>
      </c>
      <c r="DK82" s="58" t="str">
        <f t="shared" si="522"/>
        <v/>
      </c>
      <c r="DL82" s="58" t="str">
        <f t="shared" si="523"/>
        <v/>
      </c>
      <c r="DM82" s="58" t="str">
        <f t="shared" si="524"/>
        <v/>
      </c>
      <c r="DN82" s="58" t="str">
        <f t="shared" si="525"/>
        <v/>
      </c>
      <c r="DO82" s="58" t="str">
        <f t="shared" si="526"/>
        <v/>
      </c>
      <c r="DP82" s="58" t="str">
        <f t="shared" si="527"/>
        <v/>
      </c>
      <c r="DQ82" s="58" t="str">
        <f t="shared" si="528"/>
        <v/>
      </c>
      <c r="DR82" s="58" t="str">
        <f t="shared" si="529"/>
        <v/>
      </c>
      <c r="DS82" s="58" t="str">
        <f t="shared" si="530"/>
        <v/>
      </c>
      <c r="DT82" s="58" t="str">
        <f t="shared" si="531"/>
        <v/>
      </c>
      <c r="DU82" s="58" t="str">
        <f t="shared" si="532"/>
        <v/>
      </c>
      <c r="DV82" s="58" t="str">
        <f t="shared" si="533"/>
        <v/>
      </c>
      <c r="DW82" s="58" t="str">
        <f t="shared" si="534"/>
        <v/>
      </c>
      <c r="DX82" s="58" t="str">
        <f t="shared" si="535"/>
        <v/>
      </c>
      <c r="DY82" s="58" t="str">
        <f t="shared" si="536"/>
        <v/>
      </c>
      <c r="DZ82" s="58" t="str">
        <f t="shared" si="537"/>
        <v/>
      </c>
      <c r="EA82" s="58" t="str">
        <f t="shared" si="538"/>
        <v/>
      </c>
      <c r="EB82" s="58" t="str">
        <f t="shared" si="539"/>
        <v/>
      </c>
      <c r="EC82" s="58" t="str">
        <f t="shared" si="540"/>
        <v/>
      </c>
      <c r="ED82" s="58" t="str">
        <f t="shared" si="541"/>
        <v/>
      </c>
      <c r="EE82" s="58" t="str">
        <f t="shared" si="542"/>
        <v/>
      </c>
      <c r="EF82" s="58" t="str">
        <f t="shared" si="543"/>
        <v/>
      </c>
      <c r="EG82" s="58" t="str">
        <f t="shared" si="544"/>
        <v/>
      </c>
      <c r="EH82" s="58" t="str">
        <f t="shared" si="545"/>
        <v/>
      </c>
      <c r="EI82" s="58" t="str">
        <f t="shared" si="546"/>
        <v/>
      </c>
      <c r="EJ82" s="58" t="str">
        <f t="shared" si="547"/>
        <v/>
      </c>
      <c r="EK82" s="58" t="str">
        <f t="shared" si="548"/>
        <v/>
      </c>
      <c r="EL82" s="58" t="str">
        <f t="shared" si="549"/>
        <v/>
      </c>
      <c r="EM82" s="58" t="str">
        <f t="shared" si="550"/>
        <v/>
      </c>
      <c r="EN82" s="58" t="str">
        <f t="shared" si="551"/>
        <v/>
      </c>
      <c r="EO82" s="58" t="str">
        <f t="shared" si="552"/>
        <v/>
      </c>
      <c r="EP82" s="58" t="str">
        <f t="shared" si="553"/>
        <v/>
      </c>
      <c r="EQ82" s="58" t="str">
        <f t="shared" si="554"/>
        <v/>
      </c>
      <c r="ER82" s="58" t="str">
        <f t="shared" si="555"/>
        <v/>
      </c>
      <c r="ES82" s="58" t="str">
        <f t="shared" si="556"/>
        <v/>
      </c>
      <c r="ET82" s="58" t="str">
        <f t="shared" si="557"/>
        <v/>
      </c>
      <c r="EU82" s="58" t="str">
        <f t="shared" si="558"/>
        <v/>
      </c>
      <c r="EV82" s="58" t="str">
        <f t="shared" si="559"/>
        <v/>
      </c>
      <c r="EW82" s="58" t="str">
        <f t="shared" si="560"/>
        <v/>
      </c>
      <c r="EX82" s="58" t="str">
        <f t="shared" si="561"/>
        <v/>
      </c>
      <c r="EY82" s="58" t="str">
        <f t="shared" si="562"/>
        <v/>
      </c>
      <c r="EZ82" s="58" t="str">
        <f t="shared" si="563"/>
        <v/>
      </c>
      <c r="FA82" s="58" t="str">
        <f t="shared" si="564"/>
        <v/>
      </c>
      <c r="FB82" s="58" t="str">
        <f t="shared" si="565"/>
        <v/>
      </c>
      <c r="FC82" s="58" t="str">
        <f t="shared" si="566"/>
        <v/>
      </c>
      <c r="FD82" s="58" t="str">
        <f t="shared" si="567"/>
        <v/>
      </c>
      <c r="FE82" s="58" t="str">
        <f t="shared" si="568"/>
        <v/>
      </c>
      <c r="FF82" s="58" t="str">
        <f t="shared" si="569"/>
        <v/>
      </c>
      <c r="FG82" s="58" t="str">
        <f t="shared" si="570"/>
        <v/>
      </c>
      <c r="FH82" s="58" t="str">
        <f t="shared" si="571"/>
        <v/>
      </c>
      <c r="FI82" s="58" t="str">
        <f t="shared" si="572"/>
        <v/>
      </c>
      <c r="FJ82" s="58" t="str">
        <f t="shared" si="573"/>
        <v/>
      </c>
      <c r="FK82" s="58" t="str">
        <f t="shared" si="574"/>
        <v/>
      </c>
      <c r="FL82" s="58" t="str">
        <f t="shared" si="575"/>
        <v/>
      </c>
      <c r="FM82" s="58" t="str">
        <f t="shared" si="576"/>
        <v/>
      </c>
      <c r="FN82" s="58" t="str">
        <f t="shared" si="577"/>
        <v/>
      </c>
      <c r="FO82" s="58" t="str">
        <f t="shared" si="578"/>
        <v/>
      </c>
      <c r="FP82" s="58" t="str">
        <f t="shared" si="579"/>
        <v/>
      </c>
      <c r="FQ82" s="58" t="str">
        <f t="shared" si="580"/>
        <v/>
      </c>
      <c r="FR82" s="58" t="str">
        <f t="shared" si="581"/>
        <v/>
      </c>
      <c r="FS82" s="58" t="str">
        <f t="shared" si="582"/>
        <v/>
      </c>
      <c r="FT82" s="58" t="str">
        <f t="shared" si="583"/>
        <v/>
      </c>
      <c r="FU82" s="58" t="str">
        <f t="shared" si="584"/>
        <v/>
      </c>
      <c r="FV82" s="58" t="str">
        <f t="shared" si="585"/>
        <v/>
      </c>
      <c r="FW82" s="58" t="str">
        <f t="shared" si="586"/>
        <v/>
      </c>
      <c r="FX82" s="58" t="str">
        <f t="shared" si="587"/>
        <v/>
      </c>
      <c r="FY82" s="58" t="str">
        <f t="shared" si="588"/>
        <v/>
      </c>
      <c r="FZ82" s="58" t="str">
        <f t="shared" si="589"/>
        <v/>
      </c>
      <c r="GA82" s="58" t="str">
        <f t="shared" si="590"/>
        <v/>
      </c>
      <c r="GB82" s="58" t="str">
        <f t="shared" si="591"/>
        <v/>
      </c>
      <c r="GC82" s="58" t="str">
        <f t="shared" si="592"/>
        <v/>
      </c>
      <c r="GD82" s="58" t="str">
        <f t="shared" si="593"/>
        <v/>
      </c>
      <c r="GE82" s="58" t="str">
        <f t="shared" si="594"/>
        <v/>
      </c>
      <c r="GF82" s="58" t="str">
        <f t="shared" si="595"/>
        <v/>
      </c>
      <c r="GG82" s="58" t="str">
        <f t="shared" si="596"/>
        <v/>
      </c>
      <c r="GH82" s="58" t="str">
        <f t="shared" si="597"/>
        <v/>
      </c>
      <c r="GI82" s="58" t="str">
        <f t="shared" si="598"/>
        <v/>
      </c>
      <c r="GJ82" s="58" t="str">
        <f t="shared" si="599"/>
        <v/>
      </c>
      <c r="GK82" s="58" t="str">
        <f t="shared" si="600"/>
        <v/>
      </c>
      <c r="GL82" s="58" t="str">
        <f t="shared" si="601"/>
        <v/>
      </c>
      <c r="GM82" s="58" t="str">
        <f t="shared" si="602"/>
        <v/>
      </c>
      <c r="GN82" s="58" t="str">
        <f t="shared" si="603"/>
        <v/>
      </c>
      <c r="GO82" s="58" t="str">
        <f t="shared" si="604"/>
        <v/>
      </c>
      <c r="GP82" s="58" t="str">
        <f t="shared" si="605"/>
        <v/>
      </c>
      <c r="GQ82" s="58" t="str">
        <f t="shared" si="606"/>
        <v/>
      </c>
      <c r="GR82" s="58" t="str">
        <f t="shared" si="607"/>
        <v/>
      </c>
      <c r="GS82" s="58" t="str">
        <f t="shared" si="608"/>
        <v/>
      </c>
      <c r="GT82" s="58" t="str">
        <f t="shared" si="609"/>
        <v/>
      </c>
      <c r="GU82" s="58" t="str">
        <f t="shared" si="610"/>
        <v/>
      </c>
      <c r="GV82" s="58" t="str">
        <f t="shared" si="611"/>
        <v/>
      </c>
      <c r="GW82" s="58" t="str">
        <f t="shared" si="612"/>
        <v/>
      </c>
      <c r="GX82" s="58" t="str">
        <f t="shared" si="613"/>
        <v>$</v>
      </c>
      <c r="GY82" s="58" t="str">
        <f t="shared" si="614"/>
        <v>$</v>
      </c>
      <c r="GZ82" s="58" t="str">
        <f t="shared" si="615"/>
        <v>$</v>
      </c>
      <c r="HA82" s="58" t="str">
        <f t="shared" si="616"/>
        <v>$</v>
      </c>
      <c r="HB82" s="58" t="str">
        <f t="shared" si="617"/>
        <v>$</v>
      </c>
      <c r="HC82" s="58" t="str">
        <f t="shared" si="618"/>
        <v>$</v>
      </c>
      <c r="HD82" s="58" t="str">
        <f t="shared" si="619"/>
        <v>$</v>
      </c>
      <c r="HE82" s="58" t="str">
        <f t="shared" si="620"/>
        <v>$</v>
      </c>
      <c r="HF82" s="58" t="str">
        <f t="shared" si="621"/>
        <v>$</v>
      </c>
      <c r="HG82" s="58" t="str">
        <f t="shared" si="622"/>
        <v>$</v>
      </c>
      <c r="HH82" s="58" t="str">
        <f t="shared" si="623"/>
        <v>$</v>
      </c>
      <c r="HI82" s="58" t="str">
        <f t="shared" si="624"/>
        <v>$</v>
      </c>
      <c r="HJ82" s="58" t="str">
        <f t="shared" si="625"/>
        <v>$</v>
      </c>
      <c r="HK82" s="58" t="str">
        <f t="shared" si="626"/>
        <v>$</v>
      </c>
      <c r="HL82" s="58" t="str">
        <f t="shared" si="627"/>
        <v>$</v>
      </c>
      <c r="HM82" s="58" t="str">
        <f t="shared" si="628"/>
        <v/>
      </c>
      <c r="HN82" s="58" t="str">
        <f t="shared" si="629"/>
        <v/>
      </c>
      <c r="HO82" s="58" t="str">
        <f t="shared" si="630"/>
        <v/>
      </c>
      <c r="HP82" s="58" t="str">
        <f t="shared" si="631"/>
        <v/>
      </c>
      <c r="HQ82" s="58" t="str">
        <f t="shared" si="632"/>
        <v/>
      </c>
      <c r="HR82" s="58" t="str">
        <f t="shared" si="633"/>
        <v/>
      </c>
      <c r="HS82" s="58" t="str">
        <f t="shared" si="634"/>
        <v/>
      </c>
      <c r="HT82" s="58" t="str">
        <f t="shared" si="635"/>
        <v/>
      </c>
      <c r="HU82" s="58" t="str">
        <f t="shared" si="636"/>
        <v/>
      </c>
      <c r="HV82" s="58" t="str">
        <f t="shared" si="637"/>
        <v/>
      </c>
      <c r="HW82" s="58" t="str">
        <f t="shared" si="638"/>
        <v/>
      </c>
      <c r="HX82" s="58" t="str">
        <f t="shared" si="639"/>
        <v/>
      </c>
      <c r="HY82" s="58" t="str">
        <f t="shared" si="640"/>
        <v/>
      </c>
      <c r="HZ82" s="58" t="str">
        <f t="shared" si="641"/>
        <v/>
      </c>
      <c r="IA82" s="58" t="str">
        <f t="shared" si="642"/>
        <v/>
      </c>
      <c r="IB82" s="58" t="str">
        <f t="shared" si="643"/>
        <v/>
      </c>
      <c r="IC82" s="58" t="str">
        <f t="shared" si="644"/>
        <v/>
      </c>
      <c r="ID82" s="58" t="str">
        <f t="shared" si="645"/>
        <v/>
      </c>
      <c r="IE82" s="58" t="str">
        <f t="shared" si="646"/>
        <v/>
      </c>
      <c r="IF82" s="58" t="str">
        <f t="shared" si="647"/>
        <v/>
      </c>
      <c r="IG82" s="58" t="str">
        <f t="shared" si="648"/>
        <v/>
      </c>
      <c r="IH82" s="58" t="str">
        <f t="shared" si="649"/>
        <v/>
      </c>
      <c r="II82" s="58" t="str">
        <f t="shared" si="650"/>
        <v/>
      </c>
      <c r="IJ82" s="58" t="str">
        <f t="shared" si="651"/>
        <v/>
      </c>
      <c r="IK82" s="58" t="str">
        <f t="shared" si="652"/>
        <v/>
      </c>
      <c r="IL82" s="58" t="str">
        <f t="shared" si="653"/>
        <v/>
      </c>
      <c r="IM82" s="58" t="str">
        <f t="shared" si="654"/>
        <v/>
      </c>
      <c r="IN82" s="58" t="str">
        <f t="shared" si="655"/>
        <v/>
      </c>
      <c r="IO82" s="58" t="str">
        <f t="shared" si="656"/>
        <v/>
      </c>
      <c r="IP82" s="58" t="str">
        <f t="shared" si="657"/>
        <v/>
      </c>
      <c r="IQ82" s="58" t="str">
        <f t="shared" si="658"/>
        <v/>
      </c>
      <c r="IR82" s="58" t="str">
        <f t="shared" si="659"/>
        <v/>
      </c>
      <c r="IS82" s="58" t="str">
        <f t="shared" si="660"/>
        <v/>
      </c>
      <c r="IT82" s="58" t="str">
        <f t="shared" si="661"/>
        <v/>
      </c>
      <c r="IU82" s="58" t="str">
        <f t="shared" si="662"/>
        <v/>
      </c>
      <c r="IV82" s="58" t="str">
        <f t="shared" si="663"/>
        <v/>
      </c>
      <c r="IW82" s="58" t="str">
        <f t="shared" si="664"/>
        <v/>
      </c>
      <c r="IX82" s="58" t="str">
        <f t="shared" si="665"/>
        <v/>
      </c>
      <c r="IY82" s="58" t="str">
        <f t="shared" si="666"/>
        <v/>
      </c>
      <c r="IZ82" s="58" t="str">
        <f t="shared" si="667"/>
        <v/>
      </c>
      <c r="JA82" s="58" t="str">
        <f t="shared" si="668"/>
        <v/>
      </c>
      <c r="JB82" s="58" t="str">
        <f t="shared" si="669"/>
        <v/>
      </c>
      <c r="JC82" s="58" t="str">
        <f t="shared" si="670"/>
        <v/>
      </c>
      <c r="JD82" s="58" t="str">
        <f t="shared" si="671"/>
        <v/>
      </c>
      <c r="JE82" s="58" t="str">
        <f t="shared" si="672"/>
        <v/>
      </c>
      <c r="JF82" s="58" t="str">
        <f t="shared" si="673"/>
        <v/>
      </c>
      <c r="JG82" s="58" t="str">
        <f t="shared" si="674"/>
        <v/>
      </c>
      <c r="JH82" s="58" t="str">
        <f t="shared" si="675"/>
        <v/>
      </c>
      <c r="JI82" s="58" t="str">
        <f t="shared" si="676"/>
        <v/>
      </c>
      <c r="JJ82" s="58" t="str">
        <f t="shared" si="677"/>
        <v/>
      </c>
      <c r="JK82" s="58" t="str">
        <f t="shared" si="678"/>
        <v/>
      </c>
      <c r="JL82" s="58" t="str">
        <f t="shared" si="679"/>
        <v/>
      </c>
      <c r="JM82" s="58" t="str">
        <f t="shared" si="680"/>
        <v/>
      </c>
      <c r="JN82" s="58" t="str">
        <f t="shared" si="681"/>
        <v/>
      </c>
      <c r="JO82" s="58" t="str">
        <f t="shared" si="682"/>
        <v/>
      </c>
      <c r="JP82" s="58" t="str">
        <f t="shared" si="683"/>
        <v/>
      </c>
      <c r="JQ82" s="58" t="str">
        <f t="shared" si="684"/>
        <v/>
      </c>
      <c r="JR82" s="58" t="str">
        <f t="shared" si="685"/>
        <v/>
      </c>
      <c r="JS82" s="58" t="str">
        <f t="shared" si="686"/>
        <v/>
      </c>
      <c r="JT82" s="58" t="str">
        <f t="shared" si="687"/>
        <v/>
      </c>
      <c r="JU82" s="58" t="str">
        <f t="shared" si="688"/>
        <v/>
      </c>
      <c r="JV82" s="58" t="str">
        <f t="shared" si="689"/>
        <v/>
      </c>
      <c r="JW82" s="58" t="str">
        <f t="shared" si="690"/>
        <v/>
      </c>
      <c r="JX82" s="58" t="str">
        <f t="shared" si="691"/>
        <v/>
      </c>
      <c r="JY82" s="58" t="str">
        <f t="shared" si="692"/>
        <v/>
      </c>
      <c r="JZ82" s="58" t="str">
        <f t="shared" si="693"/>
        <v/>
      </c>
      <c r="KA82" s="58" t="str">
        <f t="shared" si="694"/>
        <v/>
      </c>
      <c r="KB82" s="58" t="str">
        <f t="shared" si="695"/>
        <v/>
      </c>
      <c r="KC82" s="58" t="str">
        <f t="shared" si="696"/>
        <v/>
      </c>
      <c r="KD82" s="58" t="str">
        <f t="shared" si="697"/>
        <v/>
      </c>
      <c r="KE82" s="58" t="str">
        <f t="shared" si="698"/>
        <v/>
      </c>
      <c r="KF82" s="58" t="str">
        <f t="shared" si="699"/>
        <v/>
      </c>
      <c r="KG82" s="58" t="str">
        <f t="shared" si="700"/>
        <v/>
      </c>
      <c r="KH82" s="58" t="str">
        <f t="shared" si="701"/>
        <v/>
      </c>
      <c r="KI82" s="58" t="str">
        <f t="shared" si="702"/>
        <v/>
      </c>
      <c r="KJ82" s="58" t="str">
        <f t="shared" si="703"/>
        <v/>
      </c>
      <c r="KK82" s="58" t="str">
        <f t="shared" si="704"/>
        <v/>
      </c>
      <c r="KL82" s="58" t="str">
        <f t="shared" si="705"/>
        <v/>
      </c>
      <c r="KM82" s="58" t="str">
        <f t="shared" si="706"/>
        <v/>
      </c>
      <c r="KN82" s="58" t="str">
        <f t="shared" si="707"/>
        <v/>
      </c>
      <c r="KO82" s="58" t="str">
        <f t="shared" si="708"/>
        <v/>
      </c>
      <c r="KP82" s="58" t="str">
        <f t="shared" si="709"/>
        <v/>
      </c>
      <c r="KQ82" s="58" t="str">
        <f t="shared" si="710"/>
        <v/>
      </c>
      <c r="KR82" s="58" t="str">
        <f t="shared" si="711"/>
        <v/>
      </c>
      <c r="KS82" s="58" t="str">
        <f t="shared" si="712"/>
        <v/>
      </c>
      <c r="KT82" s="58" t="str">
        <f t="shared" si="713"/>
        <v/>
      </c>
      <c r="KU82" s="58" t="str">
        <f t="shared" si="714"/>
        <v/>
      </c>
      <c r="KV82" s="58" t="str">
        <f t="shared" si="715"/>
        <v/>
      </c>
      <c r="KW82" s="58" t="str">
        <f t="shared" si="716"/>
        <v/>
      </c>
      <c r="KX82" s="58" t="str">
        <f t="shared" si="717"/>
        <v/>
      </c>
    </row>
    <row r="83" spans="7:310" x14ac:dyDescent="0.55000000000000004">
      <c r="G83" s="62"/>
      <c r="H83" s="73" t="s">
        <v>36</v>
      </c>
      <c r="I83" s="73" t="s">
        <v>73</v>
      </c>
      <c r="K83" s="39" t="str">
        <f t="shared" si="418"/>
        <v/>
      </c>
      <c r="L83" s="39" t="str">
        <f t="shared" si="419"/>
        <v/>
      </c>
      <c r="M83" s="39" t="str">
        <f t="shared" si="420"/>
        <v/>
      </c>
      <c r="N83" s="58" t="str">
        <f t="shared" si="421"/>
        <v/>
      </c>
      <c r="O83" s="39" t="str">
        <f t="shared" si="422"/>
        <v/>
      </c>
      <c r="P83" s="39" t="str">
        <f t="shared" si="423"/>
        <v/>
      </c>
      <c r="Q83" s="39" t="str">
        <f t="shared" si="424"/>
        <v/>
      </c>
      <c r="R83" s="39" t="str">
        <f t="shared" si="425"/>
        <v/>
      </c>
      <c r="S83" s="39" t="str">
        <f t="shared" si="426"/>
        <v/>
      </c>
      <c r="T83" s="39" t="str">
        <f t="shared" si="427"/>
        <v/>
      </c>
      <c r="U83" s="39" t="str">
        <f t="shared" si="428"/>
        <v/>
      </c>
      <c r="V83" s="39" t="str">
        <f t="shared" si="429"/>
        <v/>
      </c>
      <c r="W83" s="39" t="str">
        <f t="shared" si="430"/>
        <v/>
      </c>
      <c r="X83" s="39" t="str">
        <f t="shared" si="431"/>
        <v/>
      </c>
      <c r="Y83" s="39" t="str">
        <f t="shared" si="432"/>
        <v/>
      </c>
      <c r="Z83" s="39" t="str">
        <f t="shared" si="433"/>
        <v/>
      </c>
      <c r="AA83" s="39" t="str">
        <f t="shared" si="434"/>
        <v/>
      </c>
      <c r="AB83" s="39" t="str">
        <f t="shared" si="435"/>
        <v/>
      </c>
      <c r="AC83" s="39" t="str">
        <f t="shared" si="436"/>
        <v/>
      </c>
      <c r="AD83" s="39" t="str">
        <f t="shared" si="437"/>
        <v/>
      </c>
      <c r="AE83" s="39" t="str">
        <f t="shared" si="438"/>
        <v/>
      </c>
      <c r="AF83" s="39" t="str">
        <f t="shared" si="439"/>
        <v/>
      </c>
      <c r="AG83" s="39" t="str">
        <f t="shared" si="440"/>
        <v/>
      </c>
      <c r="AH83" s="39" t="str">
        <f t="shared" si="441"/>
        <v/>
      </c>
      <c r="AI83" s="39" t="str">
        <f t="shared" si="442"/>
        <v/>
      </c>
      <c r="AJ83" s="39" t="str">
        <f t="shared" si="443"/>
        <v/>
      </c>
      <c r="AK83" s="39" t="str">
        <f t="shared" si="444"/>
        <v/>
      </c>
      <c r="AL83" s="39" t="str">
        <f t="shared" si="445"/>
        <v/>
      </c>
      <c r="AM83" s="39" t="str">
        <f t="shared" si="446"/>
        <v/>
      </c>
      <c r="AN83" s="39" t="str">
        <f t="shared" si="447"/>
        <v/>
      </c>
      <c r="AO83" s="39" t="str">
        <f t="shared" si="448"/>
        <v/>
      </c>
      <c r="AP83" s="39" t="str">
        <f t="shared" si="449"/>
        <v/>
      </c>
      <c r="AQ83" s="39" t="str">
        <f t="shared" si="450"/>
        <v/>
      </c>
      <c r="AR83" s="39" t="str">
        <f t="shared" si="451"/>
        <v/>
      </c>
      <c r="AS83" s="39" t="str">
        <f t="shared" si="452"/>
        <v/>
      </c>
      <c r="AT83" s="39" t="str">
        <f t="shared" si="453"/>
        <v/>
      </c>
      <c r="AU83" s="39" t="str">
        <f t="shared" si="454"/>
        <v/>
      </c>
      <c r="AV83" s="39" t="str">
        <f t="shared" si="455"/>
        <v/>
      </c>
      <c r="AW83" s="39" t="str">
        <f t="shared" si="456"/>
        <v/>
      </c>
      <c r="AX83" s="39" t="str">
        <f t="shared" si="457"/>
        <v/>
      </c>
      <c r="AY83" s="39" t="str">
        <f t="shared" si="458"/>
        <v/>
      </c>
      <c r="AZ83" s="39" t="str">
        <f t="shared" si="459"/>
        <v/>
      </c>
      <c r="BA83" s="39" t="str">
        <f t="shared" si="460"/>
        <v/>
      </c>
      <c r="BB83" s="39" t="str">
        <f t="shared" si="461"/>
        <v/>
      </c>
      <c r="BC83" s="39" t="str">
        <f t="shared" si="462"/>
        <v/>
      </c>
      <c r="BD83" s="39" t="str">
        <f t="shared" si="463"/>
        <v/>
      </c>
      <c r="BE83" s="39" t="str">
        <f t="shared" si="464"/>
        <v/>
      </c>
      <c r="BF83" s="39" t="str">
        <f t="shared" si="465"/>
        <v/>
      </c>
      <c r="BG83" s="39" t="str">
        <f t="shared" si="466"/>
        <v/>
      </c>
      <c r="BH83" s="39" t="str">
        <f t="shared" si="467"/>
        <v/>
      </c>
      <c r="BI83" s="39" t="str">
        <f t="shared" si="468"/>
        <v/>
      </c>
      <c r="BJ83" s="39" t="str">
        <f t="shared" si="469"/>
        <v/>
      </c>
      <c r="BK83" s="39" t="str">
        <f t="shared" si="470"/>
        <v/>
      </c>
      <c r="BL83" s="39" t="str">
        <f t="shared" si="471"/>
        <v/>
      </c>
      <c r="BM83" s="39" t="str">
        <f t="shared" si="472"/>
        <v/>
      </c>
      <c r="BN83" s="39" t="str">
        <f t="shared" si="473"/>
        <v/>
      </c>
      <c r="BO83" s="39" t="str">
        <f t="shared" si="474"/>
        <v/>
      </c>
      <c r="BP83" s="39" t="str">
        <f t="shared" si="475"/>
        <v/>
      </c>
      <c r="BQ83" s="39" t="str">
        <f t="shared" si="476"/>
        <v/>
      </c>
      <c r="BR83" s="39" t="str">
        <f t="shared" si="477"/>
        <v/>
      </c>
      <c r="BS83" s="39" t="str">
        <f t="shared" si="478"/>
        <v/>
      </c>
      <c r="BT83" s="39" t="str">
        <f t="shared" si="479"/>
        <v/>
      </c>
      <c r="BU83" s="39" t="str">
        <f t="shared" si="480"/>
        <v/>
      </c>
      <c r="BV83" s="39" t="str">
        <f t="shared" si="481"/>
        <v/>
      </c>
      <c r="BW83" s="39" t="str">
        <f t="shared" si="482"/>
        <v/>
      </c>
      <c r="BX83" s="39" t="str">
        <f t="shared" si="483"/>
        <v/>
      </c>
      <c r="BY83" s="39" t="str">
        <f t="shared" si="484"/>
        <v/>
      </c>
      <c r="BZ83" s="39" t="str">
        <f t="shared" si="485"/>
        <v/>
      </c>
      <c r="CA83" s="39" t="str">
        <f t="shared" si="486"/>
        <v/>
      </c>
      <c r="CB83" s="39" t="str">
        <f t="shared" si="487"/>
        <v/>
      </c>
      <c r="CC83" s="39" t="str">
        <f t="shared" si="488"/>
        <v/>
      </c>
      <c r="CD83" s="39" t="str">
        <f t="shared" si="489"/>
        <v/>
      </c>
      <c r="CE83" s="39" t="str">
        <f t="shared" si="490"/>
        <v/>
      </c>
      <c r="CF83" s="39" t="str">
        <f t="shared" si="491"/>
        <v/>
      </c>
      <c r="CG83" s="39" t="str">
        <f t="shared" si="492"/>
        <v/>
      </c>
      <c r="CH83" s="39" t="str">
        <f t="shared" si="493"/>
        <v/>
      </c>
      <c r="CI83" s="39" t="str">
        <f t="shared" si="494"/>
        <v/>
      </c>
      <c r="CJ83" s="39" t="str">
        <f t="shared" si="495"/>
        <v/>
      </c>
      <c r="CK83" s="39" t="str">
        <f t="shared" si="496"/>
        <v/>
      </c>
      <c r="CL83" s="39" t="str">
        <f t="shared" si="497"/>
        <v/>
      </c>
      <c r="CM83" s="39" t="str">
        <f t="shared" si="498"/>
        <v/>
      </c>
      <c r="CN83" s="39" t="str">
        <f t="shared" si="499"/>
        <v/>
      </c>
      <c r="CO83" s="39" t="str">
        <f t="shared" si="500"/>
        <v/>
      </c>
      <c r="CP83" s="39" t="str">
        <f t="shared" si="501"/>
        <v/>
      </c>
      <c r="CQ83" s="39" t="str">
        <f t="shared" si="502"/>
        <v/>
      </c>
      <c r="CR83" s="39" t="str">
        <f t="shared" si="503"/>
        <v/>
      </c>
      <c r="CS83" s="39" t="str">
        <f t="shared" si="504"/>
        <v/>
      </c>
      <c r="CT83" s="39" t="str">
        <f t="shared" si="505"/>
        <v/>
      </c>
      <c r="CU83" s="39" t="str">
        <f t="shared" si="506"/>
        <v/>
      </c>
      <c r="CV83" s="39" t="str">
        <f t="shared" si="507"/>
        <v/>
      </c>
      <c r="CW83" s="39" t="str">
        <f t="shared" si="508"/>
        <v/>
      </c>
      <c r="CX83" s="39" t="str">
        <f t="shared" si="509"/>
        <v/>
      </c>
      <c r="CY83" s="39" t="str">
        <f t="shared" si="510"/>
        <v/>
      </c>
      <c r="CZ83" s="39" t="str">
        <f t="shared" si="511"/>
        <v/>
      </c>
      <c r="DA83" s="39" t="str">
        <f t="shared" si="512"/>
        <v/>
      </c>
      <c r="DB83" s="39" t="str">
        <f t="shared" si="513"/>
        <v/>
      </c>
      <c r="DC83" s="39" t="str">
        <f t="shared" si="514"/>
        <v/>
      </c>
      <c r="DD83" s="39" t="str">
        <f t="shared" si="515"/>
        <v/>
      </c>
      <c r="DE83" s="39" t="str">
        <f t="shared" si="516"/>
        <v/>
      </c>
      <c r="DF83" s="39" t="str">
        <f t="shared" si="517"/>
        <v/>
      </c>
      <c r="DG83" s="58" t="str">
        <f t="shared" si="518"/>
        <v/>
      </c>
      <c r="DH83" s="58" t="str">
        <f t="shared" si="519"/>
        <v/>
      </c>
      <c r="DI83" s="58" t="str">
        <f t="shared" si="520"/>
        <v/>
      </c>
      <c r="DJ83" s="58" t="str">
        <f t="shared" si="521"/>
        <v/>
      </c>
      <c r="DK83" s="58" t="str">
        <f t="shared" si="522"/>
        <v/>
      </c>
      <c r="DL83" s="58" t="str">
        <f t="shared" si="523"/>
        <v/>
      </c>
      <c r="DM83" s="58" t="str">
        <f t="shared" si="524"/>
        <v/>
      </c>
      <c r="DN83" s="58" t="str">
        <f t="shared" si="525"/>
        <v/>
      </c>
      <c r="DO83" s="58" t="str">
        <f t="shared" si="526"/>
        <v/>
      </c>
      <c r="DP83" s="58" t="str">
        <f t="shared" si="527"/>
        <v/>
      </c>
      <c r="DQ83" s="58" t="str">
        <f t="shared" si="528"/>
        <v/>
      </c>
      <c r="DR83" s="58" t="str">
        <f t="shared" si="529"/>
        <v/>
      </c>
      <c r="DS83" s="58" t="str">
        <f t="shared" si="530"/>
        <v/>
      </c>
      <c r="DT83" s="58" t="str">
        <f t="shared" si="531"/>
        <v/>
      </c>
      <c r="DU83" s="58" t="str">
        <f t="shared" si="532"/>
        <v/>
      </c>
      <c r="DV83" s="58" t="str">
        <f t="shared" si="533"/>
        <v/>
      </c>
      <c r="DW83" s="58" t="str">
        <f t="shared" si="534"/>
        <v/>
      </c>
      <c r="DX83" s="58" t="str">
        <f t="shared" si="535"/>
        <v/>
      </c>
      <c r="DY83" s="58" t="str">
        <f t="shared" si="536"/>
        <v/>
      </c>
      <c r="DZ83" s="58" t="str">
        <f t="shared" si="537"/>
        <v/>
      </c>
      <c r="EA83" s="58" t="str">
        <f t="shared" si="538"/>
        <v/>
      </c>
      <c r="EB83" s="58" t="str">
        <f t="shared" si="539"/>
        <v/>
      </c>
      <c r="EC83" s="58" t="str">
        <f t="shared" si="540"/>
        <v/>
      </c>
      <c r="ED83" s="58" t="str">
        <f t="shared" si="541"/>
        <v/>
      </c>
      <c r="EE83" s="58" t="str">
        <f t="shared" si="542"/>
        <v/>
      </c>
      <c r="EF83" s="58" t="str">
        <f t="shared" si="543"/>
        <v/>
      </c>
      <c r="EG83" s="58" t="str">
        <f t="shared" si="544"/>
        <v/>
      </c>
      <c r="EH83" s="58" t="str">
        <f t="shared" si="545"/>
        <v/>
      </c>
      <c r="EI83" s="58" t="str">
        <f t="shared" si="546"/>
        <v/>
      </c>
      <c r="EJ83" s="58" t="str">
        <f t="shared" si="547"/>
        <v/>
      </c>
      <c r="EK83" s="58" t="str">
        <f t="shared" si="548"/>
        <v/>
      </c>
      <c r="EL83" s="58" t="str">
        <f t="shared" si="549"/>
        <v/>
      </c>
      <c r="EM83" s="58" t="str">
        <f t="shared" si="550"/>
        <v/>
      </c>
      <c r="EN83" s="58" t="str">
        <f t="shared" si="551"/>
        <v/>
      </c>
      <c r="EO83" s="58" t="str">
        <f t="shared" si="552"/>
        <v/>
      </c>
      <c r="EP83" s="58" t="str">
        <f t="shared" si="553"/>
        <v/>
      </c>
      <c r="EQ83" s="58" t="str">
        <f t="shared" si="554"/>
        <v/>
      </c>
      <c r="ER83" s="58" t="str">
        <f t="shared" si="555"/>
        <v/>
      </c>
      <c r="ES83" s="58" t="str">
        <f t="shared" si="556"/>
        <v/>
      </c>
      <c r="ET83" s="58" t="str">
        <f t="shared" si="557"/>
        <v/>
      </c>
      <c r="EU83" s="58" t="str">
        <f t="shared" si="558"/>
        <v/>
      </c>
      <c r="EV83" s="58" t="str">
        <f t="shared" si="559"/>
        <v/>
      </c>
      <c r="EW83" s="58" t="str">
        <f t="shared" si="560"/>
        <v/>
      </c>
      <c r="EX83" s="58" t="str">
        <f t="shared" si="561"/>
        <v/>
      </c>
      <c r="EY83" s="58" t="str">
        <f t="shared" si="562"/>
        <v/>
      </c>
      <c r="EZ83" s="58" t="str">
        <f t="shared" si="563"/>
        <v/>
      </c>
      <c r="FA83" s="58" t="str">
        <f t="shared" si="564"/>
        <v/>
      </c>
      <c r="FB83" s="58" t="str">
        <f t="shared" si="565"/>
        <v/>
      </c>
      <c r="FC83" s="58" t="str">
        <f t="shared" si="566"/>
        <v/>
      </c>
      <c r="FD83" s="58" t="str">
        <f t="shared" si="567"/>
        <v/>
      </c>
      <c r="FE83" s="58" t="str">
        <f t="shared" si="568"/>
        <v/>
      </c>
      <c r="FF83" s="58" t="str">
        <f t="shared" si="569"/>
        <v/>
      </c>
      <c r="FG83" s="58" t="str">
        <f t="shared" si="570"/>
        <v/>
      </c>
      <c r="FH83" s="58" t="str">
        <f t="shared" si="571"/>
        <v/>
      </c>
      <c r="FI83" s="58" t="str">
        <f t="shared" si="572"/>
        <v/>
      </c>
      <c r="FJ83" s="58" t="str">
        <f t="shared" si="573"/>
        <v/>
      </c>
      <c r="FK83" s="58" t="str">
        <f t="shared" si="574"/>
        <v/>
      </c>
      <c r="FL83" s="58" t="str">
        <f t="shared" si="575"/>
        <v/>
      </c>
      <c r="FM83" s="58" t="str">
        <f t="shared" si="576"/>
        <v/>
      </c>
      <c r="FN83" s="58" t="str">
        <f t="shared" si="577"/>
        <v/>
      </c>
      <c r="FO83" s="58" t="str">
        <f t="shared" si="578"/>
        <v/>
      </c>
      <c r="FP83" s="58" t="str">
        <f t="shared" si="579"/>
        <v/>
      </c>
      <c r="FQ83" s="58" t="str">
        <f t="shared" si="580"/>
        <v/>
      </c>
      <c r="FR83" s="58" t="str">
        <f t="shared" si="581"/>
        <v/>
      </c>
      <c r="FS83" s="58" t="str">
        <f t="shared" si="582"/>
        <v/>
      </c>
      <c r="FT83" s="58" t="str">
        <f t="shared" si="583"/>
        <v/>
      </c>
      <c r="FU83" s="58" t="str">
        <f t="shared" si="584"/>
        <v/>
      </c>
      <c r="FV83" s="58" t="str">
        <f t="shared" si="585"/>
        <v/>
      </c>
      <c r="FW83" s="58" t="str">
        <f t="shared" si="586"/>
        <v/>
      </c>
      <c r="FX83" s="58" t="str">
        <f t="shared" si="587"/>
        <v/>
      </c>
      <c r="FY83" s="58" t="str">
        <f t="shared" si="588"/>
        <v/>
      </c>
      <c r="FZ83" s="58" t="str">
        <f t="shared" si="589"/>
        <v/>
      </c>
      <c r="GA83" s="58" t="str">
        <f t="shared" si="590"/>
        <v/>
      </c>
      <c r="GB83" s="58" t="str">
        <f t="shared" si="591"/>
        <v/>
      </c>
      <c r="GC83" s="58" t="str">
        <f t="shared" si="592"/>
        <v/>
      </c>
      <c r="GD83" s="58" t="str">
        <f t="shared" si="593"/>
        <v/>
      </c>
      <c r="GE83" s="58" t="str">
        <f t="shared" si="594"/>
        <v/>
      </c>
      <c r="GF83" s="58" t="str">
        <f t="shared" si="595"/>
        <v/>
      </c>
      <c r="GG83" s="58" t="str">
        <f t="shared" si="596"/>
        <v/>
      </c>
      <c r="GH83" s="58" t="str">
        <f t="shared" si="597"/>
        <v/>
      </c>
      <c r="GI83" s="58" t="str">
        <f t="shared" si="598"/>
        <v/>
      </c>
      <c r="GJ83" s="58" t="str">
        <f t="shared" si="599"/>
        <v/>
      </c>
      <c r="GK83" s="58" t="str">
        <f t="shared" si="600"/>
        <v/>
      </c>
      <c r="GL83" s="58" t="str">
        <f t="shared" si="601"/>
        <v/>
      </c>
      <c r="GM83" s="58" t="str">
        <f t="shared" si="602"/>
        <v/>
      </c>
      <c r="GN83" s="58" t="str">
        <f t="shared" si="603"/>
        <v/>
      </c>
      <c r="GO83" s="58" t="str">
        <f t="shared" si="604"/>
        <v/>
      </c>
      <c r="GP83" s="58" t="str">
        <f t="shared" si="605"/>
        <v/>
      </c>
      <c r="GQ83" s="58" t="str">
        <f t="shared" si="606"/>
        <v/>
      </c>
      <c r="GR83" s="58" t="str">
        <f t="shared" si="607"/>
        <v/>
      </c>
      <c r="GS83" s="58" t="str">
        <f t="shared" si="608"/>
        <v/>
      </c>
      <c r="GT83" s="58" t="str">
        <f t="shared" si="609"/>
        <v/>
      </c>
      <c r="GU83" s="58" t="str">
        <f t="shared" si="610"/>
        <v/>
      </c>
      <c r="GV83" s="58" t="str">
        <f t="shared" si="611"/>
        <v/>
      </c>
      <c r="GW83" s="58" t="str">
        <f t="shared" si="612"/>
        <v/>
      </c>
      <c r="GX83" s="58" t="str">
        <f t="shared" si="613"/>
        <v/>
      </c>
      <c r="GY83" s="58" t="str">
        <f t="shared" si="614"/>
        <v/>
      </c>
      <c r="GZ83" s="58" t="str">
        <f t="shared" si="615"/>
        <v/>
      </c>
      <c r="HA83" s="58" t="str">
        <f t="shared" si="616"/>
        <v/>
      </c>
      <c r="HB83" s="58" t="str">
        <f t="shared" si="617"/>
        <v/>
      </c>
      <c r="HC83" s="58" t="str">
        <f t="shared" si="618"/>
        <v/>
      </c>
      <c r="HD83" s="58" t="str">
        <f t="shared" si="619"/>
        <v/>
      </c>
      <c r="HE83" s="58" t="str">
        <f t="shared" si="620"/>
        <v/>
      </c>
      <c r="HF83" s="58" t="str">
        <f t="shared" si="621"/>
        <v/>
      </c>
      <c r="HG83" s="58" t="str">
        <f t="shared" si="622"/>
        <v/>
      </c>
      <c r="HH83" s="58" t="str">
        <f t="shared" si="623"/>
        <v/>
      </c>
      <c r="HI83" s="58" t="str">
        <f t="shared" si="624"/>
        <v/>
      </c>
      <c r="HJ83" s="58" t="str">
        <f t="shared" si="625"/>
        <v/>
      </c>
      <c r="HK83" s="58" t="str">
        <f t="shared" si="626"/>
        <v/>
      </c>
      <c r="HL83" s="58" t="str">
        <f t="shared" si="627"/>
        <v/>
      </c>
      <c r="HM83" s="58" t="str">
        <f t="shared" si="628"/>
        <v>$</v>
      </c>
      <c r="HN83" s="58" t="str">
        <f t="shared" si="629"/>
        <v>$</v>
      </c>
      <c r="HO83" s="58" t="str">
        <f t="shared" si="630"/>
        <v>$</v>
      </c>
      <c r="HP83" s="58" t="str">
        <f t="shared" si="631"/>
        <v>$</v>
      </c>
      <c r="HQ83" s="58" t="str">
        <f t="shared" si="632"/>
        <v>$</v>
      </c>
      <c r="HR83" s="58" t="str">
        <f t="shared" si="633"/>
        <v>$</v>
      </c>
      <c r="HS83" s="58" t="str">
        <f t="shared" si="634"/>
        <v>$</v>
      </c>
      <c r="HT83" s="58" t="str">
        <f t="shared" si="635"/>
        <v>$</v>
      </c>
      <c r="HU83" s="58" t="str">
        <f t="shared" si="636"/>
        <v>$</v>
      </c>
      <c r="HV83" s="58" t="str">
        <f t="shared" si="637"/>
        <v>$</v>
      </c>
      <c r="HW83" s="58" t="str">
        <f t="shared" si="638"/>
        <v>$</v>
      </c>
      <c r="HX83" s="58" t="str">
        <f t="shared" si="639"/>
        <v>$</v>
      </c>
      <c r="HY83" s="58" t="str">
        <f t="shared" si="640"/>
        <v>$</v>
      </c>
      <c r="HZ83" s="58" t="str">
        <f t="shared" si="641"/>
        <v>$</v>
      </c>
      <c r="IA83" s="58" t="str">
        <f t="shared" si="642"/>
        <v>$</v>
      </c>
      <c r="IB83" s="58" t="str">
        <f t="shared" si="643"/>
        <v/>
      </c>
      <c r="IC83" s="58" t="str">
        <f t="shared" si="644"/>
        <v>$</v>
      </c>
      <c r="ID83" s="58" t="str">
        <f t="shared" si="645"/>
        <v/>
      </c>
      <c r="IE83" s="58" t="str">
        <f t="shared" si="646"/>
        <v/>
      </c>
      <c r="IF83" s="58" t="str">
        <f t="shared" si="647"/>
        <v/>
      </c>
      <c r="IG83" s="58" t="str">
        <f t="shared" si="648"/>
        <v/>
      </c>
      <c r="IH83" s="58" t="str">
        <f t="shared" si="649"/>
        <v/>
      </c>
      <c r="II83" s="58" t="str">
        <f t="shared" si="650"/>
        <v/>
      </c>
      <c r="IJ83" s="58" t="str">
        <f t="shared" si="651"/>
        <v/>
      </c>
      <c r="IK83" s="58" t="str">
        <f t="shared" si="652"/>
        <v/>
      </c>
      <c r="IL83" s="58" t="str">
        <f t="shared" si="653"/>
        <v/>
      </c>
      <c r="IM83" s="58" t="str">
        <f t="shared" si="654"/>
        <v/>
      </c>
      <c r="IN83" s="58" t="str">
        <f t="shared" si="655"/>
        <v/>
      </c>
      <c r="IO83" s="58" t="str">
        <f t="shared" si="656"/>
        <v/>
      </c>
      <c r="IP83" s="58" t="str">
        <f t="shared" si="657"/>
        <v/>
      </c>
      <c r="IQ83" s="58" t="str">
        <f t="shared" si="658"/>
        <v/>
      </c>
      <c r="IR83" s="58" t="str">
        <f t="shared" si="659"/>
        <v/>
      </c>
      <c r="IS83" s="58" t="str">
        <f t="shared" si="660"/>
        <v/>
      </c>
      <c r="IT83" s="58" t="str">
        <f t="shared" si="661"/>
        <v/>
      </c>
      <c r="IU83" s="58" t="str">
        <f t="shared" si="662"/>
        <v/>
      </c>
      <c r="IV83" s="58" t="str">
        <f t="shared" si="663"/>
        <v/>
      </c>
      <c r="IW83" s="58" t="str">
        <f t="shared" si="664"/>
        <v/>
      </c>
      <c r="IX83" s="58" t="str">
        <f t="shared" si="665"/>
        <v/>
      </c>
      <c r="IY83" s="58" t="str">
        <f t="shared" si="666"/>
        <v/>
      </c>
      <c r="IZ83" s="58" t="str">
        <f t="shared" si="667"/>
        <v/>
      </c>
      <c r="JA83" s="58" t="str">
        <f t="shared" si="668"/>
        <v/>
      </c>
      <c r="JB83" s="58" t="str">
        <f t="shared" si="669"/>
        <v/>
      </c>
      <c r="JC83" s="58" t="str">
        <f t="shared" si="670"/>
        <v/>
      </c>
      <c r="JD83" s="58" t="str">
        <f t="shared" si="671"/>
        <v/>
      </c>
      <c r="JE83" s="58" t="str">
        <f t="shared" si="672"/>
        <v/>
      </c>
      <c r="JF83" s="58" t="str">
        <f t="shared" si="673"/>
        <v/>
      </c>
      <c r="JG83" s="58" t="str">
        <f t="shared" si="674"/>
        <v/>
      </c>
      <c r="JH83" s="58" t="str">
        <f t="shared" si="675"/>
        <v/>
      </c>
      <c r="JI83" s="58" t="str">
        <f t="shared" si="676"/>
        <v/>
      </c>
      <c r="JJ83" s="58" t="str">
        <f t="shared" si="677"/>
        <v/>
      </c>
      <c r="JK83" s="58" t="str">
        <f t="shared" si="678"/>
        <v/>
      </c>
      <c r="JL83" s="58" t="str">
        <f t="shared" si="679"/>
        <v/>
      </c>
      <c r="JM83" s="58" t="str">
        <f t="shared" si="680"/>
        <v/>
      </c>
      <c r="JN83" s="58" t="str">
        <f t="shared" si="681"/>
        <v/>
      </c>
      <c r="JO83" s="58" t="str">
        <f t="shared" si="682"/>
        <v/>
      </c>
      <c r="JP83" s="58" t="str">
        <f t="shared" si="683"/>
        <v/>
      </c>
      <c r="JQ83" s="58" t="str">
        <f t="shared" si="684"/>
        <v/>
      </c>
      <c r="JR83" s="58" t="str">
        <f t="shared" si="685"/>
        <v/>
      </c>
      <c r="JS83" s="58" t="str">
        <f t="shared" si="686"/>
        <v/>
      </c>
      <c r="JT83" s="58" t="str">
        <f t="shared" si="687"/>
        <v/>
      </c>
      <c r="JU83" s="58" t="str">
        <f t="shared" si="688"/>
        <v/>
      </c>
      <c r="JV83" s="58" t="str">
        <f t="shared" si="689"/>
        <v/>
      </c>
      <c r="JW83" s="58" t="str">
        <f t="shared" si="690"/>
        <v/>
      </c>
      <c r="JX83" s="58" t="str">
        <f t="shared" si="691"/>
        <v/>
      </c>
      <c r="JY83" s="58" t="str">
        <f t="shared" si="692"/>
        <v/>
      </c>
      <c r="JZ83" s="58" t="str">
        <f t="shared" si="693"/>
        <v/>
      </c>
      <c r="KA83" s="58" t="str">
        <f t="shared" si="694"/>
        <v/>
      </c>
      <c r="KB83" s="58" t="str">
        <f t="shared" si="695"/>
        <v/>
      </c>
      <c r="KC83" s="58" t="str">
        <f t="shared" si="696"/>
        <v/>
      </c>
      <c r="KD83" s="58" t="str">
        <f t="shared" si="697"/>
        <v/>
      </c>
      <c r="KE83" s="58" t="str">
        <f t="shared" si="698"/>
        <v/>
      </c>
      <c r="KF83" s="58" t="str">
        <f t="shared" si="699"/>
        <v/>
      </c>
      <c r="KG83" s="58" t="str">
        <f t="shared" si="700"/>
        <v/>
      </c>
      <c r="KH83" s="58" t="str">
        <f t="shared" si="701"/>
        <v/>
      </c>
      <c r="KI83" s="58" t="str">
        <f t="shared" si="702"/>
        <v/>
      </c>
      <c r="KJ83" s="58" t="str">
        <f t="shared" si="703"/>
        <v/>
      </c>
      <c r="KK83" s="58" t="str">
        <f t="shared" si="704"/>
        <v/>
      </c>
      <c r="KL83" s="58" t="str">
        <f t="shared" si="705"/>
        <v/>
      </c>
      <c r="KM83" s="58" t="str">
        <f t="shared" si="706"/>
        <v/>
      </c>
      <c r="KN83" s="58" t="str">
        <f t="shared" si="707"/>
        <v/>
      </c>
      <c r="KO83" s="58" t="str">
        <f t="shared" si="708"/>
        <v/>
      </c>
      <c r="KP83" s="58" t="str">
        <f t="shared" si="709"/>
        <v/>
      </c>
      <c r="KQ83" s="58" t="str">
        <f t="shared" si="710"/>
        <v/>
      </c>
      <c r="KR83" s="58" t="str">
        <f t="shared" si="711"/>
        <v/>
      </c>
      <c r="KS83" s="58" t="str">
        <f t="shared" si="712"/>
        <v/>
      </c>
      <c r="KT83" s="58" t="str">
        <f t="shared" si="713"/>
        <v/>
      </c>
      <c r="KU83" s="58" t="str">
        <f t="shared" si="714"/>
        <v/>
      </c>
      <c r="KV83" s="58" t="str">
        <f t="shared" si="715"/>
        <v/>
      </c>
      <c r="KW83" s="58" t="str">
        <f t="shared" si="716"/>
        <v/>
      </c>
      <c r="KX83" s="58" t="str">
        <f t="shared" si="717"/>
        <v/>
      </c>
    </row>
    <row r="84" spans="7:310" x14ac:dyDescent="0.55000000000000004">
      <c r="G84" s="62"/>
      <c r="H84" s="73" t="s">
        <v>36</v>
      </c>
      <c r="I84" s="73" t="s">
        <v>74</v>
      </c>
      <c r="K84" s="39" t="str">
        <f t="shared" si="418"/>
        <v/>
      </c>
      <c r="L84" s="39" t="str">
        <f t="shared" si="419"/>
        <v/>
      </c>
      <c r="M84" s="39" t="str">
        <f t="shared" si="420"/>
        <v/>
      </c>
      <c r="N84" s="58" t="str">
        <f t="shared" si="421"/>
        <v/>
      </c>
      <c r="O84" s="39" t="str">
        <f t="shared" si="422"/>
        <v/>
      </c>
      <c r="P84" s="39" t="str">
        <f t="shared" si="423"/>
        <v/>
      </c>
      <c r="Q84" s="39" t="str">
        <f t="shared" si="424"/>
        <v/>
      </c>
      <c r="R84" s="39" t="str">
        <f t="shared" si="425"/>
        <v/>
      </c>
      <c r="S84" s="39" t="str">
        <f t="shared" si="426"/>
        <v/>
      </c>
      <c r="T84" s="39" t="str">
        <f t="shared" si="427"/>
        <v/>
      </c>
      <c r="U84" s="39" t="str">
        <f t="shared" si="428"/>
        <v/>
      </c>
      <c r="V84" s="39" t="str">
        <f t="shared" si="429"/>
        <v/>
      </c>
      <c r="W84" s="39" t="str">
        <f t="shared" si="430"/>
        <v/>
      </c>
      <c r="X84" s="39" t="str">
        <f t="shared" si="431"/>
        <v/>
      </c>
      <c r="Y84" s="39" t="str">
        <f t="shared" si="432"/>
        <v/>
      </c>
      <c r="Z84" s="39" t="str">
        <f t="shared" si="433"/>
        <v/>
      </c>
      <c r="AA84" s="39" t="str">
        <f t="shared" si="434"/>
        <v/>
      </c>
      <c r="AB84" s="39" t="str">
        <f t="shared" si="435"/>
        <v/>
      </c>
      <c r="AC84" s="39" t="str">
        <f t="shared" si="436"/>
        <v/>
      </c>
      <c r="AD84" s="39" t="str">
        <f t="shared" si="437"/>
        <v/>
      </c>
      <c r="AE84" s="39" t="str">
        <f t="shared" si="438"/>
        <v/>
      </c>
      <c r="AF84" s="39" t="str">
        <f t="shared" si="439"/>
        <v/>
      </c>
      <c r="AG84" s="39" t="str">
        <f t="shared" si="440"/>
        <v/>
      </c>
      <c r="AH84" s="39" t="str">
        <f t="shared" si="441"/>
        <v/>
      </c>
      <c r="AI84" s="39" t="str">
        <f t="shared" si="442"/>
        <v/>
      </c>
      <c r="AJ84" s="39" t="str">
        <f t="shared" si="443"/>
        <v/>
      </c>
      <c r="AK84" s="39" t="str">
        <f t="shared" si="444"/>
        <v/>
      </c>
      <c r="AL84" s="39" t="str">
        <f t="shared" si="445"/>
        <v/>
      </c>
      <c r="AM84" s="39" t="str">
        <f t="shared" si="446"/>
        <v/>
      </c>
      <c r="AN84" s="39" t="str">
        <f t="shared" si="447"/>
        <v/>
      </c>
      <c r="AO84" s="39" t="str">
        <f t="shared" si="448"/>
        <v/>
      </c>
      <c r="AP84" s="39" t="str">
        <f t="shared" si="449"/>
        <v/>
      </c>
      <c r="AQ84" s="39" t="str">
        <f t="shared" si="450"/>
        <v/>
      </c>
      <c r="AR84" s="39" t="str">
        <f t="shared" si="451"/>
        <v/>
      </c>
      <c r="AS84" s="39" t="str">
        <f t="shared" si="452"/>
        <v/>
      </c>
      <c r="AT84" s="39" t="str">
        <f t="shared" si="453"/>
        <v/>
      </c>
      <c r="AU84" s="39" t="str">
        <f t="shared" si="454"/>
        <v/>
      </c>
      <c r="AV84" s="39" t="str">
        <f t="shared" si="455"/>
        <v/>
      </c>
      <c r="AW84" s="39" t="str">
        <f t="shared" si="456"/>
        <v/>
      </c>
      <c r="AX84" s="39" t="str">
        <f t="shared" si="457"/>
        <v/>
      </c>
      <c r="AY84" s="39" t="str">
        <f t="shared" si="458"/>
        <v/>
      </c>
      <c r="AZ84" s="39" t="str">
        <f t="shared" si="459"/>
        <v/>
      </c>
      <c r="BA84" s="39" t="str">
        <f t="shared" si="460"/>
        <v/>
      </c>
      <c r="BB84" s="39" t="str">
        <f t="shared" si="461"/>
        <v/>
      </c>
      <c r="BC84" s="39" t="str">
        <f t="shared" si="462"/>
        <v/>
      </c>
      <c r="BD84" s="39" t="str">
        <f t="shared" si="463"/>
        <v/>
      </c>
      <c r="BE84" s="39" t="str">
        <f t="shared" si="464"/>
        <v/>
      </c>
      <c r="BF84" s="39" t="str">
        <f t="shared" si="465"/>
        <v/>
      </c>
      <c r="BG84" s="39" t="str">
        <f t="shared" si="466"/>
        <v/>
      </c>
      <c r="BH84" s="39" t="str">
        <f t="shared" si="467"/>
        <v/>
      </c>
      <c r="BI84" s="39" t="str">
        <f t="shared" si="468"/>
        <v/>
      </c>
      <c r="BJ84" s="39" t="str">
        <f t="shared" si="469"/>
        <v/>
      </c>
      <c r="BK84" s="39" t="str">
        <f t="shared" si="470"/>
        <v/>
      </c>
      <c r="BL84" s="39" t="str">
        <f t="shared" si="471"/>
        <v/>
      </c>
      <c r="BM84" s="39" t="str">
        <f t="shared" si="472"/>
        <v/>
      </c>
      <c r="BN84" s="39" t="str">
        <f t="shared" si="473"/>
        <v/>
      </c>
      <c r="BO84" s="39" t="str">
        <f t="shared" si="474"/>
        <v/>
      </c>
      <c r="BP84" s="39" t="str">
        <f t="shared" si="475"/>
        <v/>
      </c>
      <c r="BQ84" s="39" t="str">
        <f t="shared" si="476"/>
        <v/>
      </c>
      <c r="BR84" s="39" t="str">
        <f t="shared" si="477"/>
        <v/>
      </c>
      <c r="BS84" s="39" t="str">
        <f t="shared" si="478"/>
        <v/>
      </c>
      <c r="BT84" s="39" t="str">
        <f t="shared" si="479"/>
        <v/>
      </c>
      <c r="BU84" s="39" t="str">
        <f t="shared" si="480"/>
        <v/>
      </c>
      <c r="BV84" s="39" t="str">
        <f t="shared" si="481"/>
        <v/>
      </c>
      <c r="BW84" s="39" t="str">
        <f t="shared" si="482"/>
        <v/>
      </c>
      <c r="BX84" s="39" t="str">
        <f t="shared" si="483"/>
        <v/>
      </c>
      <c r="BY84" s="39" t="str">
        <f t="shared" si="484"/>
        <v/>
      </c>
      <c r="BZ84" s="39" t="str">
        <f t="shared" si="485"/>
        <v/>
      </c>
      <c r="CA84" s="39" t="str">
        <f t="shared" si="486"/>
        <v/>
      </c>
      <c r="CB84" s="39" t="str">
        <f t="shared" si="487"/>
        <v/>
      </c>
      <c r="CC84" s="39" t="str">
        <f t="shared" si="488"/>
        <v/>
      </c>
      <c r="CD84" s="39" t="str">
        <f t="shared" si="489"/>
        <v/>
      </c>
      <c r="CE84" s="39" t="str">
        <f t="shared" si="490"/>
        <v/>
      </c>
      <c r="CF84" s="39" t="str">
        <f t="shared" si="491"/>
        <v/>
      </c>
      <c r="CG84" s="39" t="str">
        <f t="shared" si="492"/>
        <v/>
      </c>
      <c r="CH84" s="39" t="str">
        <f t="shared" si="493"/>
        <v/>
      </c>
      <c r="CI84" s="39" t="str">
        <f t="shared" si="494"/>
        <v/>
      </c>
      <c r="CJ84" s="39" t="str">
        <f t="shared" si="495"/>
        <v/>
      </c>
      <c r="CK84" s="39" t="str">
        <f t="shared" si="496"/>
        <v/>
      </c>
      <c r="CL84" s="39" t="str">
        <f t="shared" si="497"/>
        <v/>
      </c>
      <c r="CM84" s="39" t="str">
        <f t="shared" si="498"/>
        <v/>
      </c>
      <c r="CN84" s="39" t="str">
        <f t="shared" si="499"/>
        <v/>
      </c>
      <c r="CO84" s="39" t="str">
        <f t="shared" si="500"/>
        <v/>
      </c>
      <c r="CP84" s="39" t="str">
        <f t="shared" si="501"/>
        <v/>
      </c>
      <c r="CQ84" s="39" t="str">
        <f t="shared" si="502"/>
        <v/>
      </c>
      <c r="CR84" s="39" t="str">
        <f t="shared" si="503"/>
        <v/>
      </c>
      <c r="CS84" s="39" t="str">
        <f t="shared" si="504"/>
        <v/>
      </c>
      <c r="CT84" s="39" t="str">
        <f t="shared" si="505"/>
        <v/>
      </c>
      <c r="CU84" s="39" t="str">
        <f t="shared" si="506"/>
        <v/>
      </c>
      <c r="CV84" s="39" t="str">
        <f t="shared" si="507"/>
        <v/>
      </c>
      <c r="CW84" s="39" t="str">
        <f t="shared" si="508"/>
        <v/>
      </c>
      <c r="CX84" s="39" t="str">
        <f t="shared" si="509"/>
        <v/>
      </c>
      <c r="CY84" s="39" t="str">
        <f t="shared" si="510"/>
        <v/>
      </c>
      <c r="CZ84" s="39" t="str">
        <f t="shared" si="511"/>
        <v/>
      </c>
      <c r="DA84" s="39" t="str">
        <f t="shared" si="512"/>
        <v/>
      </c>
      <c r="DB84" s="39" t="str">
        <f t="shared" si="513"/>
        <v/>
      </c>
      <c r="DC84" s="39" t="str">
        <f t="shared" si="514"/>
        <v/>
      </c>
      <c r="DD84" s="39" t="str">
        <f t="shared" si="515"/>
        <v/>
      </c>
      <c r="DE84" s="39" t="str">
        <f t="shared" si="516"/>
        <v/>
      </c>
      <c r="DF84" s="39" t="str">
        <f t="shared" si="517"/>
        <v/>
      </c>
      <c r="DG84" s="58" t="str">
        <f t="shared" si="518"/>
        <v/>
      </c>
      <c r="DH84" s="58" t="str">
        <f t="shared" si="519"/>
        <v>$</v>
      </c>
      <c r="DI84" s="58" t="str">
        <f t="shared" si="520"/>
        <v/>
      </c>
      <c r="DJ84" s="58" t="str">
        <f t="shared" si="521"/>
        <v/>
      </c>
      <c r="DK84" s="58" t="str">
        <f t="shared" si="522"/>
        <v/>
      </c>
      <c r="DL84" s="58" t="str">
        <f t="shared" si="523"/>
        <v/>
      </c>
      <c r="DM84" s="58" t="str">
        <f t="shared" si="524"/>
        <v/>
      </c>
      <c r="DN84" s="58" t="str">
        <f t="shared" si="525"/>
        <v/>
      </c>
      <c r="DO84" s="58" t="str">
        <f t="shared" si="526"/>
        <v/>
      </c>
      <c r="DP84" s="58" t="str">
        <f t="shared" si="527"/>
        <v/>
      </c>
      <c r="DQ84" s="58" t="str">
        <f t="shared" si="528"/>
        <v/>
      </c>
      <c r="DR84" s="58" t="str">
        <f t="shared" si="529"/>
        <v/>
      </c>
      <c r="DS84" s="58" t="str">
        <f t="shared" si="530"/>
        <v/>
      </c>
      <c r="DT84" s="58" t="str">
        <f t="shared" si="531"/>
        <v/>
      </c>
      <c r="DU84" s="58" t="str">
        <f t="shared" si="532"/>
        <v/>
      </c>
      <c r="DV84" s="58" t="str">
        <f t="shared" si="533"/>
        <v/>
      </c>
      <c r="DW84" s="58" t="str">
        <f t="shared" si="534"/>
        <v/>
      </c>
      <c r="DX84" s="58" t="str">
        <f t="shared" si="535"/>
        <v/>
      </c>
      <c r="DY84" s="58" t="str">
        <f t="shared" si="536"/>
        <v/>
      </c>
      <c r="DZ84" s="58" t="str">
        <f t="shared" si="537"/>
        <v/>
      </c>
      <c r="EA84" s="58" t="str">
        <f t="shared" si="538"/>
        <v/>
      </c>
      <c r="EB84" s="58" t="str">
        <f t="shared" si="539"/>
        <v/>
      </c>
      <c r="EC84" s="58" t="str">
        <f t="shared" si="540"/>
        <v/>
      </c>
      <c r="ED84" s="58" t="str">
        <f t="shared" si="541"/>
        <v/>
      </c>
      <c r="EE84" s="58" t="str">
        <f t="shared" si="542"/>
        <v/>
      </c>
      <c r="EF84" s="58" t="str">
        <f t="shared" si="543"/>
        <v/>
      </c>
      <c r="EG84" s="58" t="str">
        <f t="shared" si="544"/>
        <v/>
      </c>
      <c r="EH84" s="58" t="str">
        <f t="shared" si="545"/>
        <v/>
      </c>
      <c r="EI84" s="58" t="str">
        <f t="shared" si="546"/>
        <v/>
      </c>
      <c r="EJ84" s="58" t="str">
        <f t="shared" si="547"/>
        <v/>
      </c>
      <c r="EK84" s="58" t="str">
        <f t="shared" si="548"/>
        <v/>
      </c>
      <c r="EL84" s="58" t="str">
        <f t="shared" si="549"/>
        <v/>
      </c>
      <c r="EM84" s="58" t="str">
        <f t="shared" si="550"/>
        <v/>
      </c>
      <c r="EN84" s="58" t="str">
        <f t="shared" si="551"/>
        <v/>
      </c>
      <c r="EO84" s="58" t="str">
        <f t="shared" si="552"/>
        <v/>
      </c>
      <c r="EP84" s="58" t="str">
        <f t="shared" si="553"/>
        <v/>
      </c>
      <c r="EQ84" s="58" t="str">
        <f t="shared" si="554"/>
        <v/>
      </c>
      <c r="ER84" s="58" t="str">
        <f t="shared" si="555"/>
        <v/>
      </c>
      <c r="ES84" s="58" t="str">
        <f t="shared" si="556"/>
        <v/>
      </c>
      <c r="ET84" s="58" t="str">
        <f t="shared" si="557"/>
        <v/>
      </c>
      <c r="EU84" s="58" t="str">
        <f t="shared" si="558"/>
        <v/>
      </c>
      <c r="EV84" s="58" t="str">
        <f t="shared" si="559"/>
        <v/>
      </c>
      <c r="EW84" s="58" t="str">
        <f t="shared" si="560"/>
        <v/>
      </c>
      <c r="EX84" s="58" t="str">
        <f t="shared" si="561"/>
        <v/>
      </c>
      <c r="EY84" s="58" t="str">
        <f t="shared" si="562"/>
        <v/>
      </c>
      <c r="EZ84" s="58" t="str">
        <f t="shared" si="563"/>
        <v/>
      </c>
      <c r="FA84" s="58" t="str">
        <f t="shared" si="564"/>
        <v/>
      </c>
      <c r="FB84" s="58" t="str">
        <f t="shared" si="565"/>
        <v/>
      </c>
      <c r="FC84" s="58" t="str">
        <f t="shared" si="566"/>
        <v/>
      </c>
      <c r="FD84" s="58" t="str">
        <f t="shared" si="567"/>
        <v/>
      </c>
      <c r="FE84" s="58" t="str">
        <f t="shared" si="568"/>
        <v/>
      </c>
      <c r="FF84" s="58" t="str">
        <f t="shared" si="569"/>
        <v/>
      </c>
      <c r="FG84" s="58" t="str">
        <f t="shared" si="570"/>
        <v/>
      </c>
      <c r="FH84" s="58" t="str">
        <f t="shared" si="571"/>
        <v/>
      </c>
      <c r="FI84" s="58" t="str">
        <f t="shared" si="572"/>
        <v/>
      </c>
      <c r="FJ84" s="58" t="str">
        <f t="shared" si="573"/>
        <v/>
      </c>
      <c r="FK84" s="58" t="str">
        <f t="shared" si="574"/>
        <v/>
      </c>
      <c r="FL84" s="58" t="str">
        <f t="shared" si="575"/>
        <v/>
      </c>
      <c r="FM84" s="58" t="str">
        <f t="shared" si="576"/>
        <v/>
      </c>
      <c r="FN84" s="58" t="str">
        <f t="shared" si="577"/>
        <v/>
      </c>
      <c r="FO84" s="58" t="str">
        <f t="shared" si="578"/>
        <v/>
      </c>
      <c r="FP84" s="58" t="str">
        <f t="shared" si="579"/>
        <v/>
      </c>
      <c r="FQ84" s="58" t="str">
        <f t="shared" si="580"/>
        <v/>
      </c>
      <c r="FR84" s="58" t="str">
        <f t="shared" si="581"/>
        <v/>
      </c>
      <c r="FS84" s="58" t="str">
        <f t="shared" si="582"/>
        <v/>
      </c>
      <c r="FT84" s="58" t="str">
        <f t="shared" si="583"/>
        <v/>
      </c>
      <c r="FU84" s="58" t="str">
        <f t="shared" si="584"/>
        <v/>
      </c>
      <c r="FV84" s="58" t="str">
        <f t="shared" si="585"/>
        <v/>
      </c>
      <c r="FW84" s="58" t="str">
        <f t="shared" si="586"/>
        <v/>
      </c>
      <c r="FX84" s="58" t="str">
        <f t="shared" si="587"/>
        <v/>
      </c>
      <c r="FY84" s="58" t="str">
        <f t="shared" si="588"/>
        <v/>
      </c>
      <c r="FZ84" s="58" t="str">
        <f t="shared" si="589"/>
        <v/>
      </c>
      <c r="GA84" s="58" t="str">
        <f t="shared" si="590"/>
        <v/>
      </c>
      <c r="GB84" s="58" t="str">
        <f t="shared" si="591"/>
        <v/>
      </c>
      <c r="GC84" s="58" t="str">
        <f t="shared" si="592"/>
        <v/>
      </c>
      <c r="GD84" s="58" t="str">
        <f t="shared" si="593"/>
        <v/>
      </c>
      <c r="GE84" s="58" t="str">
        <f t="shared" si="594"/>
        <v/>
      </c>
      <c r="GF84" s="58" t="str">
        <f t="shared" si="595"/>
        <v/>
      </c>
      <c r="GG84" s="58" t="str">
        <f t="shared" si="596"/>
        <v/>
      </c>
      <c r="GH84" s="58" t="str">
        <f t="shared" si="597"/>
        <v/>
      </c>
      <c r="GI84" s="58" t="str">
        <f t="shared" si="598"/>
        <v/>
      </c>
      <c r="GJ84" s="58" t="str">
        <f t="shared" si="599"/>
        <v/>
      </c>
      <c r="GK84" s="58" t="str">
        <f t="shared" si="600"/>
        <v/>
      </c>
      <c r="GL84" s="58" t="str">
        <f t="shared" si="601"/>
        <v/>
      </c>
      <c r="GM84" s="58" t="str">
        <f t="shared" si="602"/>
        <v/>
      </c>
      <c r="GN84" s="58" t="str">
        <f t="shared" si="603"/>
        <v/>
      </c>
      <c r="GO84" s="58" t="str">
        <f t="shared" si="604"/>
        <v/>
      </c>
      <c r="GP84" s="58" t="str">
        <f t="shared" si="605"/>
        <v/>
      </c>
      <c r="GQ84" s="58" t="str">
        <f t="shared" si="606"/>
        <v/>
      </c>
      <c r="GR84" s="58" t="str">
        <f t="shared" si="607"/>
        <v/>
      </c>
      <c r="GS84" s="58" t="str">
        <f t="shared" si="608"/>
        <v/>
      </c>
      <c r="GT84" s="58" t="str">
        <f t="shared" si="609"/>
        <v/>
      </c>
      <c r="GU84" s="58" t="str">
        <f t="shared" si="610"/>
        <v/>
      </c>
      <c r="GV84" s="58" t="str">
        <f t="shared" si="611"/>
        <v/>
      </c>
      <c r="GW84" s="58" t="str">
        <f t="shared" si="612"/>
        <v/>
      </c>
      <c r="GX84" s="58" t="str">
        <f t="shared" si="613"/>
        <v/>
      </c>
      <c r="GY84" s="58" t="str">
        <f t="shared" si="614"/>
        <v/>
      </c>
      <c r="GZ84" s="58" t="str">
        <f t="shared" si="615"/>
        <v/>
      </c>
      <c r="HA84" s="58" t="str">
        <f t="shared" si="616"/>
        <v/>
      </c>
      <c r="HB84" s="58" t="str">
        <f t="shared" si="617"/>
        <v/>
      </c>
      <c r="HC84" s="58" t="str">
        <f t="shared" si="618"/>
        <v/>
      </c>
      <c r="HD84" s="58" t="str">
        <f t="shared" si="619"/>
        <v/>
      </c>
      <c r="HE84" s="58" t="str">
        <f t="shared" si="620"/>
        <v/>
      </c>
      <c r="HF84" s="58" t="str">
        <f t="shared" si="621"/>
        <v/>
      </c>
      <c r="HG84" s="58" t="str">
        <f t="shared" si="622"/>
        <v/>
      </c>
      <c r="HH84" s="58" t="str">
        <f t="shared" si="623"/>
        <v/>
      </c>
      <c r="HI84" s="58" t="str">
        <f t="shared" si="624"/>
        <v/>
      </c>
      <c r="HJ84" s="58" t="str">
        <f t="shared" si="625"/>
        <v/>
      </c>
      <c r="HK84" s="58" t="str">
        <f t="shared" si="626"/>
        <v/>
      </c>
      <c r="HL84" s="58" t="str">
        <f t="shared" si="627"/>
        <v/>
      </c>
      <c r="HM84" s="58" t="str">
        <f t="shared" si="628"/>
        <v/>
      </c>
      <c r="HN84" s="58" t="str">
        <f t="shared" si="629"/>
        <v/>
      </c>
      <c r="HO84" s="58" t="str">
        <f t="shared" si="630"/>
        <v/>
      </c>
      <c r="HP84" s="58" t="str">
        <f t="shared" si="631"/>
        <v/>
      </c>
      <c r="HQ84" s="58" t="str">
        <f t="shared" si="632"/>
        <v/>
      </c>
      <c r="HR84" s="58" t="str">
        <f t="shared" si="633"/>
        <v/>
      </c>
      <c r="HS84" s="58" t="str">
        <f t="shared" si="634"/>
        <v/>
      </c>
      <c r="HT84" s="58" t="str">
        <f t="shared" si="635"/>
        <v/>
      </c>
      <c r="HU84" s="58" t="str">
        <f t="shared" si="636"/>
        <v/>
      </c>
      <c r="HV84" s="58" t="str">
        <f t="shared" si="637"/>
        <v/>
      </c>
      <c r="HW84" s="58" t="str">
        <f t="shared" si="638"/>
        <v/>
      </c>
      <c r="HX84" s="58" t="str">
        <f t="shared" si="639"/>
        <v/>
      </c>
      <c r="HY84" s="58" t="str">
        <f t="shared" si="640"/>
        <v/>
      </c>
      <c r="HZ84" s="58" t="str">
        <f t="shared" si="641"/>
        <v/>
      </c>
      <c r="IA84" s="58" t="str">
        <f t="shared" si="642"/>
        <v/>
      </c>
      <c r="IB84" s="58" t="str">
        <f t="shared" si="643"/>
        <v>$</v>
      </c>
      <c r="IC84" s="58" t="str">
        <f t="shared" si="644"/>
        <v/>
      </c>
      <c r="ID84" s="58" t="str">
        <f t="shared" si="645"/>
        <v>$</v>
      </c>
      <c r="IE84" s="58" t="str">
        <f t="shared" si="646"/>
        <v>$</v>
      </c>
      <c r="IF84" s="58" t="str">
        <f t="shared" si="647"/>
        <v>$</v>
      </c>
      <c r="IG84" s="58" t="str">
        <f t="shared" si="648"/>
        <v>$</v>
      </c>
      <c r="IH84" s="58" t="str">
        <f t="shared" si="649"/>
        <v>$</v>
      </c>
      <c r="II84" s="58" t="str">
        <f t="shared" si="650"/>
        <v>$</v>
      </c>
      <c r="IJ84" s="58" t="str">
        <f t="shared" si="651"/>
        <v>$</v>
      </c>
      <c r="IK84" s="58" t="str">
        <f t="shared" si="652"/>
        <v>$</v>
      </c>
      <c r="IL84" s="58" t="str">
        <f t="shared" si="653"/>
        <v>$</v>
      </c>
      <c r="IM84" s="58" t="str">
        <f t="shared" si="654"/>
        <v>$</v>
      </c>
      <c r="IN84" s="58" t="str">
        <f t="shared" si="655"/>
        <v>$</v>
      </c>
      <c r="IO84" s="58" t="str">
        <f t="shared" si="656"/>
        <v>$</v>
      </c>
      <c r="IP84" s="58" t="str">
        <f t="shared" si="657"/>
        <v>$</v>
      </c>
      <c r="IQ84" s="58" t="str">
        <f t="shared" si="658"/>
        <v/>
      </c>
      <c r="IR84" s="58" t="str">
        <f t="shared" si="659"/>
        <v/>
      </c>
      <c r="IS84" s="58" t="str">
        <f t="shared" si="660"/>
        <v/>
      </c>
      <c r="IT84" s="58" t="str">
        <f t="shared" si="661"/>
        <v/>
      </c>
      <c r="IU84" s="58" t="str">
        <f t="shared" si="662"/>
        <v/>
      </c>
      <c r="IV84" s="58" t="str">
        <f t="shared" si="663"/>
        <v/>
      </c>
      <c r="IW84" s="58" t="str">
        <f t="shared" si="664"/>
        <v/>
      </c>
      <c r="IX84" s="58" t="str">
        <f t="shared" si="665"/>
        <v/>
      </c>
      <c r="IY84" s="58" t="str">
        <f t="shared" si="666"/>
        <v/>
      </c>
      <c r="IZ84" s="58" t="str">
        <f t="shared" si="667"/>
        <v/>
      </c>
      <c r="JA84" s="58" t="str">
        <f t="shared" si="668"/>
        <v/>
      </c>
      <c r="JB84" s="58" t="str">
        <f t="shared" si="669"/>
        <v/>
      </c>
      <c r="JC84" s="58" t="str">
        <f t="shared" si="670"/>
        <v/>
      </c>
      <c r="JD84" s="58" t="str">
        <f t="shared" si="671"/>
        <v/>
      </c>
      <c r="JE84" s="58" t="str">
        <f t="shared" si="672"/>
        <v/>
      </c>
      <c r="JF84" s="58" t="str">
        <f t="shared" si="673"/>
        <v/>
      </c>
      <c r="JG84" s="58" t="str">
        <f t="shared" si="674"/>
        <v/>
      </c>
      <c r="JH84" s="58" t="str">
        <f t="shared" si="675"/>
        <v/>
      </c>
      <c r="JI84" s="58" t="str">
        <f t="shared" si="676"/>
        <v/>
      </c>
      <c r="JJ84" s="58" t="str">
        <f t="shared" si="677"/>
        <v/>
      </c>
      <c r="JK84" s="58" t="str">
        <f t="shared" si="678"/>
        <v/>
      </c>
      <c r="JL84" s="58" t="str">
        <f t="shared" si="679"/>
        <v/>
      </c>
      <c r="JM84" s="58" t="str">
        <f t="shared" si="680"/>
        <v/>
      </c>
      <c r="JN84" s="58" t="str">
        <f t="shared" si="681"/>
        <v/>
      </c>
      <c r="JO84" s="58" t="str">
        <f t="shared" si="682"/>
        <v/>
      </c>
      <c r="JP84" s="58" t="str">
        <f t="shared" si="683"/>
        <v/>
      </c>
      <c r="JQ84" s="58" t="str">
        <f t="shared" si="684"/>
        <v/>
      </c>
      <c r="JR84" s="58" t="str">
        <f t="shared" si="685"/>
        <v/>
      </c>
      <c r="JS84" s="58" t="str">
        <f t="shared" si="686"/>
        <v/>
      </c>
      <c r="JT84" s="58" t="str">
        <f t="shared" si="687"/>
        <v/>
      </c>
      <c r="JU84" s="58" t="str">
        <f t="shared" si="688"/>
        <v/>
      </c>
      <c r="JV84" s="58" t="str">
        <f t="shared" si="689"/>
        <v/>
      </c>
      <c r="JW84" s="58" t="str">
        <f t="shared" si="690"/>
        <v/>
      </c>
      <c r="JX84" s="58" t="str">
        <f t="shared" si="691"/>
        <v/>
      </c>
      <c r="JY84" s="58" t="str">
        <f t="shared" si="692"/>
        <v/>
      </c>
      <c r="JZ84" s="58" t="str">
        <f t="shared" si="693"/>
        <v/>
      </c>
      <c r="KA84" s="58" t="str">
        <f t="shared" si="694"/>
        <v/>
      </c>
      <c r="KB84" s="58" t="str">
        <f t="shared" si="695"/>
        <v/>
      </c>
      <c r="KC84" s="58" t="str">
        <f t="shared" si="696"/>
        <v/>
      </c>
      <c r="KD84" s="58" t="str">
        <f t="shared" si="697"/>
        <v/>
      </c>
      <c r="KE84" s="58" t="str">
        <f t="shared" si="698"/>
        <v/>
      </c>
      <c r="KF84" s="58" t="str">
        <f t="shared" si="699"/>
        <v/>
      </c>
      <c r="KG84" s="58" t="str">
        <f t="shared" si="700"/>
        <v/>
      </c>
      <c r="KH84" s="58" t="str">
        <f t="shared" si="701"/>
        <v/>
      </c>
      <c r="KI84" s="58" t="str">
        <f t="shared" si="702"/>
        <v/>
      </c>
      <c r="KJ84" s="58" t="str">
        <f t="shared" si="703"/>
        <v/>
      </c>
      <c r="KK84" s="58" t="str">
        <f t="shared" si="704"/>
        <v/>
      </c>
      <c r="KL84" s="58" t="str">
        <f t="shared" si="705"/>
        <v/>
      </c>
      <c r="KM84" s="58" t="str">
        <f t="shared" si="706"/>
        <v/>
      </c>
      <c r="KN84" s="58" t="str">
        <f t="shared" si="707"/>
        <v/>
      </c>
      <c r="KO84" s="58" t="str">
        <f t="shared" si="708"/>
        <v/>
      </c>
      <c r="KP84" s="58" t="str">
        <f t="shared" si="709"/>
        <v/>
      </c>
      <c r="KQ84" s="58" t="str">
        <f t="shared" si="710"/>
        <v/>
      </c>
      <c r="KR84" s="58" t="str">
        <f t="shared" si="711"/>
        <v/>
      </c>
      <c r="KS84" s="58" t="str">
        <f t="shared" si="712"/>
        <v/>
      </c>
      <c r="KT84" s="58" t="str">
        <f t="shared" si="713"/>
        <v/>
      </c>
      <c r="KU84" s="58" t="str">
        <f t="shared" si="714"/>
        <v/>
      </c>
      <c r="KV84" s="58" t="str">
        <f t="shared" si="715"/>
        <v/>
      </c>
      <c r="KW84" s="58" t="str">
        <f t="shared" si="716"/>
        <v/>
      </c>
      <c r="KX84" s="58" t="str">
        <f t="shared" si="717"/>
        <v/>
      </c>
    </row>
    <row r="85" spans="7:310" x14ac:dyDescent="0.55000000000000004">
      <c r="G85" s="62"/>
      <c r="H85" s="73" t="s">
        <v>36</v>
      </c>
      <c r="I85" s="73" t="s">
        <v>75</v>
      </c>
      <c r="K85" s="39" t="str">
        <f t="shared" si="418"/>
        <v/>
      </c>
      <c r="L85" s="39" t="str">
        <f t="shared" si="419"/>
        <v/>
      </c>
      <c r="M85" s="39" t="str">
        <f t="shared" si="420"/>
        <v/>
      </c>
      <c r="N85" s="58" t="str">
        <f t="shared" si="421"/>
        <v/>
      </c>
      <c r="O85" s="39" t="str">
        <f t="shared" si="422"/>
        <v/>
      </c>
      <c r="P85" s="39" t="str">
        <f t="shared" si="423"/>
        <v/>
      </c>
      <c r="Q85" s="39" t="str">
        <f t="shared" si="424"/>
        <v/>
      </c>
      <c r="R85" s="39" t="str">
        <f t="shared" si="425"/>
        <v/>
      </c>
      <c r="S85" s="39" t="str">
        <f t="shared" si="426"/>
        <v/>
      </c>
      <c r="T85" s="39" t="str">
        <f t="shared" si="427"/>
        <v/>
      </c>
      <c r="U85" s="39" t="str">
        <f t="shared" si="428"/>
        <v/>
      </c>
      <c r="V85" s="39" t="str">
        <f t="shared" si="429"/>
        <v/>
      </c>
      <c r="W85" s="39" t="str">
        <f t="shared" si="430"/>
        <v/>
      </c>
      <c r="X85" s="39" t="str">
        <f t="shared" si="431"/>
        <v/>
      </c>
      <c r="Y85" s="39" t="str">
        <f t="shared" si="432"/>
        <v/>
      </c>
      <c r="Z85" s="39" t="str">
        <f t="shared" si="433"/>
        <v/>
      </c>
      <c r="AA85" s="39" t="str">
        <f t="shared" si="434"/>
        <v/>
      </c>
      <c r="AB85" s="39" t="str">
        <f t="shared" si="435"/>
        <v/>
      </c>
      <c r="AC85" s="39" t="str">
        <f t="shared" si="436"/>
        <v/>
      </c>
      <c r="AD85" s="39" t="str">
        <f t="shared" si="437"/>
        <v/>
      </c>
      <c r="AE85" s="39" t="str">
        <f t="shared" si="438"/>
        <v/>
      </c>
      <c r="AF85" s="39" t="str">
        <f t="shared" si="439"/>
        <v/>
      </c>
      <c r="AG85" s="39" t="str">
        <f t="shared" si="440"/>
        <v/>
      </c>
      <c r="AH85" s="39" t="str">
        <f t="shared" si="441"/>
        <v/>
      </c>
      <c r="AI85" s="39" t="str">
        <f t="shared" si="442"/>
        <v/>
      </c>
      <c r="AJ85" s="39" t="str">
        <f t="shared" si="443"/>
        <v/>
      </c>
      <c r="AK85" s="39" t="str">
        <f t="shared" si="444"/>
        <v/>
      </c>
      <c r="AL85" s="39" t="str">
        <f t="shared" si="445"/>
        <v/>
      </c>
      <c r="AM85" s="39" t="str">
        <f t="shared" si="446"/>
        <v/>
      </c>
      <c r="AN85" s="39" t="str">
        <f t="shared" si="447"/>
        <v/>
      </c>
      <c r="AO85" s="39" t="str">
        <f t="shared" si="448"/>
        <v/>
      </c>
      <c r="AP85" s="39" t="str">
        <f t="shared" si="449"/>
        <v/>
      </c>
      <c r="AQ85" s="39" t="str">
        <f t="shared" si="450"/>
        <v/>
      </c>
      <c r="AR85" s="39" t="str">
        <f t="shared" si="451"/>
        <v/>
      </c>
      <c r="AS85" s="39" t="str">
        <f t="shared" si="452"/>
        <v/>
      </c>
      <c r="AT85" s="39" t="str">
        <f t="shared" si="453"/>
        <v/>
      </c>
      <c r="AU85" s="39" t="str">
        <f t="shared" si="454"/>
        <v/>
      </c>
      <c r="AV85" s="39" t="str">
        <f t="shared" si="455"/>
        <v/>
      </c>
      <c r="AW85" s="39" t="str">
        <f t="shared" si="456"/>
        <v/>
      </c>
      <c r="AX85" s="39" t="str">
        <f t="shared" si="457"/>
        <v/>
      </c>
      <c r="AY85" s="39" t="str">
        <f t="shared" si="458"/>
        <v/>
      </c>
      <c r="AZ85" s="39" t="str">
        <f t="shared" si="459"/>
        <v/>
      </c>
      <c r="BA85" s="39" t="str">
        <f t="shared" si="460"/>
        <v/>
      </c>
      <c r="BB85" s="39" t="str">
        <f t="shared" si="461"/>
        <v/>
      </c>
      <c r="BC85" s="39" t="str">
        <f t="shared" si="462"/>
        <v/>
      </c>
      <c r="BD85" s="39" t="str">
        <f t="shared" si="463"/>
        <v/>
      </c>
      <c r="BE85" s="39" t="str">
        <f t="shared" si="464"/>
        <v/>
      </c>
      <c r="BF85" s="39" t="str">
        <f t="shared" si="465"/>
        <v/>
      </c>
      <c r="BG85" s="39" t="str">
        <f t="shared" si="466"/>
        <v/>
      </c>
      <c r="BH85" s="39" t="str">
        <f t="shared" si="467"/>
        <v/>
      </c>
      <c r="BI85" s="39" t="str">
        <f t="shared" si="468"/>
        <v/>
      </c>
      <c r="BJ85" s="39" t="str">
        <f t="shared" si="469"/>
        <v/>
      </c>
      <c r="BK85" s="39" t="str">
        <f t="shared" si="470"/>
        <v/>
      </c>
      <c r="BL85" s="39" t="str">
        <f t="shared" si="471"/>
        <v/>
      </c>
      <c r="BM85" s="39" t="str">
        <f t="shared" si="472"/>
        <v/>
      </c>
      <c r="BN85" s="39" t="str">
        <f t="shared" si="473"/>
        <v/>
      </c>
      <c r="BO85" s="39" t="str">
        <f t="shared" si="474"/>
        <v/>
      </c>
      <c r="BP85" s="39" t="str">
        <f t="shared" si="475"/>
        <v/>
      </c>
      <c r="BQ85" s="39" t="str">
        <f t="shared" si="476"/>
        <v/>
      </c>
      <c r="BR85" s="39" t="str">
        <f t="shared" si="477"/>
        <v/>
      </c>
      <c r="BS85" s="39" t="str">
        <f t="shared" si="478"/>
        <v/>
      </c>
      <c r="BT85" s="39" t="str">
        <f t="shared" si="479"/>
        <v/>
      </c>
      <c r="BU85" s="39" t="str">
        <f t="shared" si="480"/>
        <v/>
      </c>
      <c r="BV85" s="39" t="str">
        <f t="shared" si="481"/>
        <v/>
      </c>
      <c r="BW85" s="39" t="str">
        <f t="shared" si="482"/>
        <v/>
      </c>
      <c r="BX85" s="39" t="str">
        <f t="shared" si="483"/>
        <v/>
      </c>
      <c r="BY85" s="39" t="str">
        <f t="shared" si="484"/>
        <v/>
      </c>
      <c r="BZ85" s="39" t="str">
        <f t="shared" si="485"/>
        <v/>
      </c>
      <c r="CA85" s="39" t="str">
        <f t="shared" si="486"/>
        <v/>
      </c>
      <c r="CB85" s="39" t="str">
        <f t="shared" si="487"/>
        <v/>
      </c>
      <c r="CC85" s="39" t="str">
        <f t="shared" si="488"/>
        <v/>
      </c>
      <c r="CD85" s="39" t="str">
        <f t="shared" si="489"/>
        <v/>
      </c>
      <c r="CE85" s="39" t="str">
        <f t="shared" si="490"/>
        <v/>
      </c>
      <c r="CF85" s="39" t="str">
        <f t="shared" si="491"/>
        <v/>
      </c>
      <c r="CG85" s="39" t="str">
        <f t="shared" si="492"/>
        <v/>
      </c>
      <c r="CH85" s="39" t="str">
        <f t="shared" si="493"/>
        <v/>
      </c>
      <c r="CI85" s="39" t="str">
        <f t="shared" si="494"/>
        <v/>
      </c>
      <c r="CJ85" s="39" t="str">
        <f t="shared" si="495"/>
        <v/>
      </c>
      <c r="CK85" s="39" t="str">
        <f t="shared" si="496"/>
        <v/>
      </c>
      <c r="CL85" s="39" t="str">
        <f t="shared" si="497"/>
        <v/>
      </c>
      <c r="CM85" s="39" t="str">
        <f t="shared" si="498"/>
        <v/>
      </c>
      <c r="CN85" s="39" t="str">
        <f t="shared" si="499"/>
        <v/>
      </c>
      <c r="CO85" s="39" t="str">
        <f t="shared" si="500"/>
        <v/>
      </c>
      <c r="CP85" s="39" t="str">
        <f t="shared" si="501"/>
        <v/>
      </c>
      <c r="CQ85" s="39" t="str">
        <f t="shared" si="502"/>
        <v/>
      </c>
      <c r="CR85" s="39" t="str">
        <f t="shared" si="503"/>
        <v/>
      </c>
      <c r="CS85" s="39" t="str">
        <f t="shared" si="504"/>
        <v/>
      </c>
      <c r="CT85" s="39" t="str">
        <f t="shared" si="505"/>
        <v/>
      </c>
      <c r="CU85" s="39" t="str">
        <f t="shared" si="506"/>
        <v/>
      </c>
      <c r="CV85" s="39" t="str">
        <f t="shared" si="507"/>
        <v/>
      </c>
      <c r="CW85" s="39" t="str">
        <f t="shared" si="508"/>
        <v>$</v>
      </c>
      <c r="CX85" s="39" t="str">
        <f t="shared" si="509"/>
        <v>$</v>
      </c>
      <c r="CY85" s="39" t="str">
        <f t="shared" si="510"/>
        <v>$</v>
      </c>
      <c r="CZ85" s="39" t="str">
        <f t="shared" si="511"/>
        <v>$</v>
      </c>
      <c r="DA85" s="39" t="str">
        <f t="shared" si="512"/>
        <v>$</v>
      </c>
      <c r="DB85" s="39" t="str">
        <f t="shared" si="513"/>
        <v>$</v>
      </c>
      <c r="DC85" s="39" t="str">
        <f t="shared" si="514"/>
        <v>$</v>
      </c>
      <c r="DD85" s="39" t="str">
        <f t="shared" si="515"/>
        <v>$</v>
      </c>
      <c r="DE85" s="39" t="str">
        <f t="shared" si="516"/>
        <v>$</v>
      </c>
      <c r="DF85" s="39" t="str">
        <f t="shared" si="517"/>
        <v>$</v>
      </c>
      <c r="DG85" s="58" t="str">
        <f t="shared" si="518"/>
        <v>$</v>
      </c>
      <c r="DH85" s="58" t="str">
        <f t="shared" si="519"/>
        <v/>
      </c>
      <c r="DI85" s="58" t="str">
        <f t="shared" si="520"/>
        <v>$</v>
      </c>
      <c r="DJ85" s="58" t="str">
        <f t="shared" si="521"/>
        <v>$</v>
      </c>
      <c r="DK85" s="58" t="str">
        <f t="shared" si="522"/>
        <v>$</v>
      </c>
      <c r="DL85" s="58" t="str">
        <f t="shared" si="523"/>
        <v/>
      </c>
      <c r="DM85" s="58" t="str">
        <f t="shared" si="524"/>
        <v/>
      </c>
      <c r="DN85" s="58" t="str">
        <f t="shared" si="525"/>
        <v/>
      </c>
      <c r="DO85" s="58" t="str">
        <f t="shared" si="526"/>
        <v/>
      </c>
      <c r="DP85" s="58" t="str">
        <f t="shared" si="527"/>
        <v/>
      </c>
      <c r="DQ85" s="58" t="str">
        <f t="shared" si="528"/>
        <v>$</v>
      </c>
      <c r="DR85" s="58" t="str">
        <f t="shared" si="529"/>
        <v/>
      </c>
      <c r="DS85" s="58" t="str">
        <f t="shared" si="530"/>
        <v/>
      </c>
      <c r="DT85" s="58" t="str">
        <f t="shared" si="531"/>
        <v/>
      </c>
      <c r="DU85" s="58" t="str">
        <f t="shared" si="532"/>
        <v/>
      </c>
      <c r="DV85" s="58" t="str">
        <f t="shared" si="533"/>
        <v/>
      </c>
      <c r="DW85" s="58" t="str">
        <f t="shared" si="534"/>
        <v/>
      </c>
      <c r="DX85" s="58" t="str">
        <f t="shared" si="535"/>
        <v/>
      </c>
      <c r="DY85" s="58" t="str">
        <f t="shared" si="536"/>
        <v/>
      </c>
      <c r="DZ85" s="58" t="str">
        <f t="shared" si="537"/>
        <v/>
      </c>
      <c r="EA85" s="58" t="str">
        <f t="shared" si="538"/>
        <v/>
      </c>
      <c r="EB85" s="58" t="str">
        <f t="shared" si="539"/>
        <v/>
      </c>
      <c r="EC85" s="58" t="str">
        <f t="shared" si="540"/>
        <v/>
      </c>
      <c r="ED85" s="58" t="str">
        <f t="shared" si="541"/>
        <v/>
      </c>
      <c r="EE85" s="58" t="str">
        <f t="shared" si="542"/>
        <v/>
      </c>
      <c r="EF85" s="58" t="str">
        <f t="shared" si="543"/>
        <v/>
      </c>
      <c r="EG85" s="58" t="str">
        <f t="shared" si="544"/>
        <v/>
      </c>
      <c r="EH85" s="58" t="str">
        <f t="shared" si="545"/>
        <v/>
      </c>
      <c r="EI85" s="58" t="str">
        <f t="shared" si="546"/>
        <v/>
      </c>
      <c r="EJ85" s="58" t="str">
        <f t="shared" si="547"/>
        <v/>
      </c>
      <c r="EK85" s="58" t="str">
        <f t="shared" si="548"/>
        <v/>
      </c>
      <c r="EL85" s="58" t="str">
        <f t="shared" si="549"/>
        <v/>
      </c>
      <c r="EM85" s="58" t="str">
        <f t="shared" si="550"/>
        <v/>
      </c>
      <c r="EN85" s="58" t="str">
        <f t="shared" si="551"/>
        <v/>
      </c>
      <c r="EO85" s="58" t="str">
        <f t="shared" si="552"/>
        <v/>
      </c>
      <c r="EP85" s="58" t="str">
        <f t="shared" si="553"/>
        <v/>
      </c>
      <c r="EQ85" s="58" t="str">
        <f t="shared" si="554"/>
        <v/>
      </c>
      <c r="ER85" s="58" t="str">
        <f t="shared" si="555"/>
        <v/>
      </c>
      <c r="ES85" s="58" t="str">
        <f t="shared" si="556"/>
        <v/>
      </c>
      <c r="ET85" s="58" t="str">
        <f t="shared" si="557"/>
        <v/>
      </c>
      <c r="EU85" s="58" t="str">
        <f t="shared" si="558"/>
        <v/>
      </c>
      <c r="EV85" s="58" t="str">
        <f t="shared" si="559"/>
        <v/>
      </c>
      <c r="EW85" s="58" t="str">
        <f t="shared" si="560"/>
        <v/>
      </c>
      <c r="EX85" s="58" t="str">
        <f t="shared" si="561"/>
        <v/>
      </c>
      <c r="EY85" s="58" t="str">
        <f t="shared" si="562"/>
        <v/>
      </c>
      <c r="EZ85" s="58" t="str">
        <f t="shared" si="563"/>
        <v/>
      </c>
      <c r="FA85" s="58" t="str">
        <f t="shared" si="564"/>
        <v/>
      </c>
      <c r="FB85" s="58" t="str">
        <f t="shared" si="565"/>
        <v/>
      </c>
      <c r="FC85" s="58" t="str">
        <f t="shared" si="566"/>
        <v/>
      </c>
      <c r="FD85" s="58" t="str">
        <f t="shared" si="567"/>
        <v/>
      </c>
      <c r="FE85" s="58" t="str">
        <f t="shared" si="568"/>
        <v/>
      </c>
      <c r="FF85" s="58" t="str">
        <f t="shared" si="569"/>
        <v/>
      </c>
      <c r="FG85" s="58" t="str">
        <f t="shared" si="570"/>
        <v/>
      </c>
      <c r="FH85" s="58" t="str">
        <f t="shared" si="571"/>
        <v/>
      </c>
      <c r="FI85" s="58" t="str">
        <f t="shared" si="572"/>
        <v/>
      </c>
      <c r="FJ85" s="58" t="str">
        <f t="shared" si="573"/>
        <v/>
      </c>
      <c r="FK85" s="58" t="str">
        <f t="shared" si="574"/>
        <v/>
      </c>
      <c r="FL85" s="58" t="str">
        <f t="shared" si="575"/>
        <v/>
      </c>
      <c r="FM85" s="58" t="str">
        <f t="shared" si="576"/>
        <v/>
      </c>
      <c r="FN85" s="58" t="str">
        <f t="shared" si="577"/>
        <v/>
      </c>
      <c r="FO85" s="58" t="str">
        <f t="shared" si="578"/>
        <v/>
      </c>
      <c r="FP85" s="58" t="str">
        <f t="shared" si="579"/>
        <v/>
      </c>
      <c r="FQ85" s="58" t="str">
        <f t="shared" si="580"/>
        <v/>
      </c>
      <c r="FR85" s="58" t="str">
        <f t="shared" si="581"/>
        <v/>
      </c>
      <c r="FS85" s="58" t="str">
        <f t="shared" si="582"/>
        <v/>
      </c>
      <c r="FT85" s="58" t="str">
        <f t="shared" si="583"/>
        <v/>
      </c>
      <c r="FU85" s="58" t="str">
        <f t="shared" si="584"/>
        <v/>
      </c>
      <c r="FV85" s="58" t="str">
        <f t="shared" si="585"/>
        <v/>
      </c>
      <c r="FW85" s="58" t="str">
        <f t="shared" si="586"/>
        <v/>
      </c>
      <c r="FX85" s="58" t="str">
        <f t="shared" si="587"/>
        <v/>
      </c>
      <c r="FY85" s="58" t="str">
        <f t="shared" si="588"/>
        <v/>
      </c>
      <c r="FZ85" s="58" t="str">
        <f t="shared" si="589"/>
        <v/>
      </c>
      <c r="GA85" s="58" t="str">
        <f t="shared" si="590"/>
        <v/>
      </c>
      <c r="GB85" s="58" t="str">
        <f t="shared" si="591"/>
        <v/>
      </c>
      <c r="GC85" s="58" t="str">
        <f t="shared" si="592"/>
        <v/>
      </c>
      <c r="GD85" s="58" t="str">
        <f t="shared" si="593"/>
        <v/>
      </c>
      <c r="GE85" s="58" t="str">
        <f t="shared" si="594"/>
        <v/>
      </c>
      <c r="GF85" s="58" t="str">
        <f t="shared" si="595"/>
        <v/>
      </c>
      <c r="GG85" s="58" t="str">
        <f t="shared" si="596"/>
        <v/>
      </c>
      <c r="GH85" s="58" t="str">
        <f t="shared" si="597"/>
        <v/>
      </c>
      <c r="GI85" s="58" t="str">
        <f t="shared" si="598"/>
        <v/>
      </c>
      <c r="GJ85" s="58" t="str">
        <f t="shared" si="599"/>
        <v/>
      </c>
      <c r="GK85" s="58" t="str">
        <f t="shared" si="600"/>
        <v/>
      </c>
      <c r="GL85" s="58" t="str">
        <f t="shared" si="601"/>
        <v/>
      </c>
      <c r="GM85" s="58" t="str">
        <f t="shared" si="602"/>
        <v/>
      </c>
      <c r="GN85" s="58" t="str">
        <f t="shared" si="603"/>
        <v/>
      </c>
      <c r="GO85" s="58" t="str">
        <f t="shared" si="604"/>
        <v/>
      </c>
      <c r="GP85" s="58" t="str">
        <f t="shared" si="605"/>
        <v/>
      </c>
      <c r="GQ85" s="58" t="str">
        <f t="shared" si="606"/>
        <v/>
      </c>
      <c r="GR85" s="58" t="str">
        <f t="shared" si="607"/>
        <v/>
      </c>
      <c r="GS85" s="58" t="str">
        <f t="shared" si="608"/>
        <v/>
      </c>
      <c r="GT85" s="58" t="str">
        <f t="shared" si="609"/>
        <v/>
      </c>
      <c r="GU85" s="58" t="str">
        <f t="shared" si="610"/>
        <v/>
      </c>
      <c r="GV85" s="58" t="str">
        <f t="shared" si="611"/>
        <v/>
      </c>
      <c r="GW85" s="58" t="str">
        <f t="shared" si="612"/>
        <v/>
      </c>
      <c r="GX85" s="58" t="str">
        <f t="shared" si="613"/>
        <v/>
      </c>
      <c r="GY85" s="58" t="str">
        <f t="shared" si="614"/>
        <v/>
      </c>
      <c r="GZ85" s="58" t="str">
        <f t="shared" si="615"/>
        <v/>
      </c>
      <c r="HA85" s="58" t="str">
        <f t="shared" si="616"/>
        <v/>
      </c>
      <c r="HB85" s="58" t="str">
        <f t="shared" si="617"/>
        <v/>
      </c>
      <c r="HC85" s="58" t="str">
        <f t="shared" si="618"/>
        <v/>
      </c>
      <c r="HD85" s="58" t="str">
        <f t="shared" si="619"/>
        <v/>
      </c>
      <c r="HE85" s="58" t="str">
        <f t="shared" si="620"/>
        <v/>
      </c>
      <c r="HF85" s="58" t="str">
        <f t="shared" si="621"/>
        <v/>
      </c>
      <c r="HG85" s="58" t="str">
        <f t="shared" si="622"/>
        <v/>
      </c>
      <c r="HH85" s="58" t="str">
        <f t="shared" si="623"/>
        <v/>
      </c>
      <c r="HI85" s="58" t="str">
        <f t="shared" si="624"/>
        <v/>
      </c>
      <c r="HJ85" s="58" t="str">
        <f t="shared" si="625"/>
        <v/>
      </c>
      <c r="HK85" s="58" t="str">
        <f t="shared" si="626"/>
        <v/>
      </c>
      <c r="HL85" s="58" t="str">
        <f t="shared" si="627"/>
        <v/>
      </c>
      <c r="HM85" s="58" t="str">
        <f t="shared" si="628"/>
        <v/>
      </c>
      <c r="HN85" s="58" t="str">
        <f t="shared" si="629"/>
        <v/>
      </c>
      <c r="HO85" s="58" t="str">
        <f t="shared" si="630"/>
        <v/>
      </c>
      <c r="HP85" s="58" t="str">
        <f t="shared" si="631"/>
        <v/>
      </c>
      <c r="HQ85" s="58" t="str">
        <f t="shared" si="632"/>
        <v/>
      </c>
      <c r="HR85" s="58" t="str">
        <f t="shared" si="633"/>
        <v/>
      </c>
      <c r="HS85" s="58" t="str">
        <f t="shared" si="634"/>
        <v/>
      </c>
      <c r="HT85" s="58" t="str">
        <f t="shared" si="635"/>
        <v/>
      </c>
      <c r="HU85" s="58" t="str">
        <f t="shared" si="636"/>
        <v/>
      </c>
      <c r="HV85" s="58" t="str">
        <f t="shared" si="637"/>
        <v/>
      </c>
      <c r="HW85" s="58" t="str">
        <f t="shared" si="638"/>
        <v/>
      </c>
      <c r="HX85" s="58" t="str">
        <f t="shared" si="639"/>
        <v/>
      </c>
      <c r="HY85" s="58" t="str">
        <f t="shared" si="640"/>
        <v/>
      </c>
      <c r="HZ85" s="58" t="str">
        <f t="shared" si="641"/>
        <v/>
      </c>
      <c r="IA85" s="58" t="str">
        <f t="shared" si="642"/>
        <v/>
      </c>
      <c r="IB85" s="58" t="str">
        <f t="shared" si="643"/>
        <v/>
      </c>
      <c r="IC85" s="58" t="str">
        <f t="shared" si="644"/>
        <v/>
      </c>
      <c r="ID85" s="58" t="str">
        <f t="shared" si="645"/>
        <v/>
      </c>
      <c r="IE85" s="58" t="str">
        <f t="shared" si="646"/>
        <v/>
      </c>
      <c r="IF85" s="58" t="str">
        <f t="shared" si="647"/>
        <v/>
      </c>
      <c r="IG85" s="58" t="str">
        <f t="shared" si="648"/>
        <v/>
      </c>
      <c r="IH85" s="58" t="str">
        <f t="shared" si="649"/>
        <v/>
      </c>
      <c r="II85" s="58" t="str">
        <f t="shared" si="650"/>
        <v/>
      </c>
      <c r="IJ85" s="58" t="str">
        <f t="shared" si="651"/>
        <v/>
      </c>
      <c r="IK85" s="58" t="str">
        <f t="shared" si="652"/>
        <v/>
      </c>
      <c r="IL85" s="58" t="str">
        <f t="shared" si="653"/>
        <v/>
      </c>
      <c r="IM85" s="58" t="str">
        <f t="shared" si="654"/>
        <v/>
      </c>
      <c r="IN85" s="58" t="str">
        <f t="shared" si="655"/>
        <v/>
      </c>
      <c r="IO85" s="58" t="str">
        <f t="shared" si="656"/>
        <v/>
      </c>
      <c r="IP85" s="58" t="str">
        <f t="shared" si="657"/>
        <v/>
      </c>
      <c r="IQ85" s="58" t="str">
        <f t="shared" si="658"/>
        <v>$</v>
      </c>
      <c r="IR85" s="58" t="str">
        <f t="shared" si="659"/>
        <v>$</v>
      </c>
      <c r="IS85" s="58" t="str">
        <f t="shared" si="660"/>
        <v>$</v>
      </c>
      <c r="IT85" s="58" t="str">
        <f t="shared" si="661"/>
        <v>$</v>
      </c>
      <c r="IU85" s="58" t="str">
        <f t="shared" si="662"/>
        <v>$</v>
      </c>
      <c r="IV85" s="58" t="str">
        <f t="shared" si="663"/>
        <v>$</v>
      </c>
      <c r="IW85" s="58" t="str">
        <f t="shared" si="664"/>
        <v>$</v>
      </c>
      <c r="IX85" s="58" t="str">
        <f t="shared" si="665"/>
        <v>$</v>
      </c>
      <c r="IY85" s="58" t="str">
        <f t="shared" si="666"/>
        <v>$</v>
      </c>
      <c r="IZ85" s="58" t="str">
        <f t="shared" si="667"/>
        <v>$</v>
      </c>
      <c r="JA85" s="58" t="str">
        <f t="shared" si="668"/>
        <v>$</v>
      </c>
      <c r="JB85" s="58" t="str">
        <f t="shared" si="669"/>
        <v>$</v>
      </c>
      <c r="JC85" s="58" t="str">
        <f t="shared" si="670"/>
        <v>$</v>
      </c>
      <c r="JD85" s="58" t="str">
        <f t="shared" si="671"/>
        <v>$</v>
      </c>
      <c r="JE85" s="58" t="str">
        <f t="shared" si="672"/>
        <v>$</v>
      </c>
      <c r="JF85" s="58" t="str">
        <f t="shared" si="673"/>
        <v/>
      </c>
      <c r="JG85" s="58" t="str">
        <f t="shared" si="674"/>
        <v/>
      </c>
      <c r="JH85" s="58" t="str">
        <f t="shared" si="675"/>
        <v/>
      </c>
      <c r="JI85" s="58" t="str">
        <f t="shared" si="676"/>
        <v/>
      </c>
      <c r="JJ85" s="58" t="str">
        <f t="shared" si="677"/>
        <v/>
      </c>
      <c r="JK85" s="58" t="str">
        <f t="shared" si="678"/>
        <v/>
      </c>
      <c r="JL85" s="58" t="str">
        <f t="shared" si="679"/>
        <v>$</v>
      </c>
      <c r="JM85" s="58" t="str">
        <f t="shared" si="680"/>
        <v/>
      </c>
      <c r="JN85" s="58" t="str">
        <f t="shared" si="681"/>
        <v/>
      </c>
      <c r="JO85" s="58" t="str">
        <f t="shared" si="682"/>
        <v/>
      </c>
      <c r="JP85" s="58" t="str">
        <f t="shared" si="683"/>
        <v/>
      </c>
      <c r="JQ85" s="58" t="str">
        <f t="shared" si="684"/>
        <v/>
      </c>
      <c r="JR85" s="58" t="str">
        <f t="shared" si="685"/>
        <v/>
      </c>
      <c r="JS85" s="58" t="str">
        <f t="shared" si="686"/>
        <v/>
      </c>
      <c r="JT85" s="58" t="str">
        <f t="shared" si="687"/>
        <v/>
      </c>
      <c r="JU85" s="58" t="str">
        <f t="shared" si="688"/>
        <v/>
      </c>
      <c r="JV85" s="58" t="str">
        <f t="shared" si="689"/>
        <v/>
      </c>
      <c r="JW85" s="58" t="str">
        <f t="shared" si="690"/>
        <v/>
      </c>
      <c r="JX85" s="58" t="str">
        <f t="shared" si="691"/>
        <v/>
      </c>
      <c r="JY85" s="58" t="str">
        <f t="shared" si="692"/>
        <v/>
      </c>
      <c r="JZ85" s="58" t="str">
        <f t="shared" si="693"/>
        <v/>
      </c>
      <c r="KA85" s="58" t="str">
        <f t="shared" si="694"/>
        <v/>
      </c>
      <c r="KB85" s="58" t="str">
        <f t="shared" si="695"/>
        <v/>
      </c>
      <c r="KC85" s="58" t="str">
        <f t="shared" si="696"/>
        <v/>
      </c>
      <c r="KD85" s="58" t="str">
        <f t="shared" si="697"/>
        <v/>
      </c>
      <c r="KE85" s="58" t="str">
        <f t="shared" si="698"/>
        <v/>
      </c>
      <c r="KF85" s="58" t="str">
        <f t="shared" si="699"/>
        <v/>
      </c>
      <c r="KG85" s="58" t="str">
        <f t="shared" si="700"/>
        <v/>
      </c>
      <c r="KH85" s="58" t="str">
        <f t="shared" si="701"/>
        <v/>
      </c>
      <c r="KI85" s="58" t="str">
        <f t="shared" si="702"/>
        <v/>
      </c>
      <c r="KJ85" s="58" t="str">
        <f t="shared" si="703"/>
        <v/>
      </c>
      <c r="KK85" s="58" t="str">
        <f t="shared" si="704"/>
        <v/>
      </c>
      <c r="KL85" s="58" t="str">
        <f t="shared" si="705"/>
        <v/>
      </c>
      <c r="KM85" s="58" t="str">
        <f t="shared" si="706"/>
        <v/>
      </c>
      <c r="KN85" s="58" t="str">
        <f t="shared" si="707"/>
        <v/>
      </c>
      <c r="KO85" s="58" t="str">
        <f t="shared" si="708"/>
        <v/>
      </c>
      <c r="KP85" s="58" t="str">
        <f t="shared" si="709"/>
        <v/>
      </c>
      <c r="KQ85" s="58" t="str">
        <f t="shared" si="710"/>
        <v/>
      </c>
      <c r="KR85" s="58" t="str">
        <f t="shared" si="711"/>
        <v/>
      </c>
      <c r="KS85" s="58" t="str">
        <f t="shared" si="712"/>
        <v/>
      </c>
      <c r="KT85" s="58" t="str">
        <f t="shared" si="713"/>
        <v/>
      </c>
      <c r="KU85" s="58" t="str">
        <f t="shared" si="714"/>
        <v/>
      </c>
      <c r="KV85" s="58" t="str">
        <f t="shared" si="715"/>
        <v/>
      </c>
      <c r="KW85" s="58" t="str">
        <f t="shared" si="716"/>
        <v/>
      </c>
      <c r="KX85" s="58" t="str">
        <f t="shared" si="717"/>
        <v/>
      </c>
    </row>
    <row r="86" spans="7:310" x14ac:dyDescent="0.55000000000000004">
      <c r="G86" s="62"/>
      <c r="H86" s="73" t="s">
        <v>36</v>
      </c>
      <c r="I86" s="73" t="s">
        <v>76</v>
      </c>
      <c r="K86" s="39" t="str">
        <f t="shared" si="418"/>
        <v/>
      </c>
      <c r="L86" s="39" t="str">
        <f t="shared" si="419"/>
        <v/>
      </c>
      <c r="M86" s="39" t="str">
        <f t="shared" si="420"/>
        <v/>
      </c>
      <c r="N86" s="58" t="str">
        <f t="shared" si="421"/>
        <v/>
      </c>
      <c r="O86" s="39" t="str">
        <f t="shared" si="422"/>
        <v/>
      </c>
      <c r="P86" s="39" t="str">
        <f t="shared" si="423"/>
        <v/>
      </c>
      <c r="Q86" s="39" t="str">
        <f t="shared" si="424"/>
        <v/>
      </c>
      <c r="R86" s="39" t="str">
        <f t="shared" si="425"/>
        <v/>
      </c>
      <c r="S86" s="39" t="str">
        <f t="shared" si="426"/>
        <v/>
      </c>
      <c r="T86" s="39" t="str">
        <f t="shared" si="427"/>
        <v/>
      </c>
      <c r="U86" s="39" t="str">
        <f t="shared" si="428"/>
        <v/>
      </c>
      <c r="V86" s="39" t="str">
        <f t="shared" si="429"/>
        <v/>
      </c>
      <c r="W86" s="39" t="str">
        <f t="shared" si="430"/>
        <v/>
      </c>
      <c r="X86" s="39" t="str">
        <f t="shared" si="431"/>
        <v/>
      </c>
      <c r="Y86" s="39" t="str">
        <f t="shared" si="432"/>
        <v/>
      </c>
      <c r="Z86" s="39" t="str">
        <f t="shared" si="433"/>
        <v/>
      </c>
      <c r="AA86" s="39" t="str">
        <f t="shared" si="434"/>
        <v/>
      </c>
      <c r="AB86" s="39" t="str">
        <f t="shared" si="435"/>
        <v/>
      </c>
      <c r="AC86" s="39" t="str">
        <f t="shared" si="436"/>
        <v/>
      </c>
      <c r="AD86" s="39" t="str">
        <f t="shared" si="437"/>
        <v/>
      </c>
      <c r="AE86" s="39" t="str">
        <f t="shared" si="438"/>
        <v/>
      </c>
      <c r="AF86" s="39" t="str">
        <f t="shared" si="439"/>
        <v/>
      </c>
      <c r="AG86" s="39" t="str">
        <f t="shared" si="440"/>
        <v/>
      </c>
      <c r="AH86" s="39" t="str">
        <f t="shared" si="441"/>
        <v/>
      </c>
      <c r="AI86" s="39" t="str">
        <f t="shared" si="442"/>
        <v/>
      </c>
      <c r="AJ86" s="39" t="str">
        <f t="shared" si="443"/>
        <v/>
      </c>
      <c r="AK86" s="39" t="str">
        <f t="shared" si="444"/>
        <v/>
      </c>
      <c r="AL86" s="39" t="str">
        <f t="shared" si="445"/>
        <v/>
      </c>
      <c r="AM86" s="39" t="str">
        <f t="shared" si="446"/>
        <v/>
      </c>
      <c r="AN86" s="39" t="str">
        <f t="shared" si="447"/>
        <v/>
      </c>
      <c r="AO86" s="39" t="str">
        <f t="shared" si="448"/>
        <v/>
      </c>
      <c r="AP86" s="39" t="str">
        <f t="shared" si="449"/>
        <v/>
      </c>
      <c r="AQ86" s="39" t="str">
        <f t="shared" si="450"/>
        <v/>
      </c>
      <c r="AR86" s="39" t="str">
        <f t="shared" si="451"/>
        <v/>
      </c>
      <c r="AS86" s="39" t="str">
        <f t="shared" si="452"/>
        <v/>
      </c>
      <c r="AT86" s="39" t="str">
        <f t="shared" si="453"/>
        <v/>
      </c>
      <c r="AU86" s="39" t="str">
        <f t="shared" si="454"/>
        <v/>
      </c>
      <c r="AV86" s="39" t="str">
        <f t="shared" si="455"/>
        <v/>
      </c>
      <c r="AW86" s="39" t="str">
        <f t="shared" si="456"/>
        <v/>
      </c>
      <c r="AX86" s="39" t="str">
        <f t="shared" si="457"/>
        <v/>
      </c>
      <c r="AY86" s="39" t="str">
        <f t="shared" si="458"/>
        <v/>
      </c>
      <c r="AZ86" s="39" t="str">
        <f t="shared" si="459"/>
        <v/>
      </c>
      <c r="BA86" s="39" t="str">
        <f t="shared" si="460"/>
        <v/>
      </c>
      <c r="BB86" s="39" t="str">
        <f t="shared" si="461"/>
        <v/>
      </c>
      <c r="BC86" s="39" t="str">
        <f t="shared" si="462"/>
        <v/>
      </c>
      <c r="BD86" s="39" t="str">
        <f t="shared" si="463"/>
        <v/>
      </c>
      <c r="BE86" s="39" t="str">
        <f t="shared" si="464"/>
        <v/>
      </c>
      <c r="BF86" s="39" t="str">
        <f t="shared" si="465"/>
        <v/>
      </c>
      <c r="BG86" s="39" t="str">
        <f t="shared" si="466"/>
        <v/>
      </c>
      <c r="BH86" s="39" t="str">
        <f t="shared" si="467"/>
        <v/>
      </c>
      <c r="BI86" s="39" t="str">
        <f t="shared" si="468"/>
        <v/>
      </c>
      <c r="BJ86" s="39" t="str">
        <f t="shared" si="469"/>
        <v/>
      </c>
      <c r="BK86" s="39" t="str">
        <f t="shared" si="470"/>
        <v/>
      </c>
      <c r="BL86" s="39" t="str">
        <f t="shared" si="471"/>
        <v/>
      </c>
      <c r="BM86" s="39" t="str">
        <f t="shared" si="472"/>
        <v/>
      </c>
      <c r="BN86" s="39" t="str">
        <f t="shared" si="473"/>
        <v/>
      </c>
      <c r="BO86" s="39" t="str">
        <f t="shared" si="474"/>
        <v/>
      </c>
      <c r="BP86" s="39" t="str">
        <f t="shared" si="475"/>
        <v/>
      </c>
      <c r="BQ86" s="39" t="str">
        <f t="shared" si="476"/>
        <v/>
      </c>
      <c r="BR86" s="39" t="str">
        <f t="shared" si="477"/>
        <v/>
      </c>
      <c r="BS86" s="39" t="str">
        <f t="shared" si="478"/>
        <v/>
      </c>
      <c r="BT86" s="39" t="str">
        <f t="shared" si="479"/>
        <v/>
      </c>
      <c r="BU86" s="39" t="str">
        <f t="shared" si="480"/>
        <v/>
      </c>
      <c r="BV86" s="39" t="str">
        <f t="shared" si="481"/>
        <v/>
      </c>
      <c r="BW86" s="39" t="str">
        <f t="shared" si="482"/>
        <v/>
      </c>
      <c r="BX86" s="39" t="str">
        <f t="shared" si="483"/>
        <v/>
      </c>
      <c r="BY86" s="39" t="str">
        <f t="shared" si="484"/>
        <v/>
      </c>
      <c r="BZ86" s="39" t="str">
        <f t="shared" si="485"/>
        <v/>
      </c>
      <c r="CA86" s="39" t="str">
        <f t="shared" si="486"/>
        <v/>
      </c>
      <c r="CB86" s="39" t="str">
        <f t="shared" si="487"/>
        <v/>
      </c>
      <c r="CC86" s="39" t="str">
        <f t="shared" si="488"/>
        <v/>
      </c>
      <c r="CD86" s="39" t="str">
        <f t="shared" si="489"/>
        <v/>
      </c>
      <c r="CE86" s="39" t="str">
        <f t="shared" si="490"/>
        <v/>
      </c>
      <c r="CF86" s="39" t="str">
        <f t="shared" si="491"/>
        <v/>
      </c>
      <c r="CG86" s="39" t="str">
        <f t="shared" si="492"/>
        <v/>
      </c>
      <c r="CH86" s="39" t="str">
        <f t="shared" si="493"/>
        <v/>
      </c>
      <c r="CI86" s="39" t="str">
        <f t="shared" si="494"/>
        <v/>
      </c>
      <c r="CJ86" s="39" t="str">
        <f t="shared" si="495"/>
        <v/>
      </c>
      <c r="CK86" s="39" t="str">
        <f t="shared" si="496"/>
        <v/>
      </c>
      <c r="CL86" s="39" t="str">
        <f t="shared" si="497"/>
        <v/>
      </c>
      <c r="CM86" s="39" t="str">
        <f t="shared" si="498"/>
        <v/>
      </c>
      <c r="CN86" s="39" t="str">
        <f t="shared" si="499"/>
        <v/>
      </c>
      <c r="CO86" s="39" t="str">
        <f t="shared" si="500"/>
        <v/>
      </c>
      <c r="CP86" s="39" t="str">
        <f t="shared" si="501"/>
        <v/>
      </c>
      <c r="CQ86" s="39" t="str">
        <f t="shared" si="502"/>
        <v/>
      </c>
      <c r="CR86" s="39" t="str">
        <f t="shared" si="503"/>
        <v/>
      </c>
      <c r="CS86" s="39" t="str">
        <f t="shared" si="504"/>
        <v/>
      </c>
      <c r="CT86" s="39" t="str">
        <f t="shared" si="505"/>
        <v/>
      </c>
      <c r="CU86" s="39" t="str">
        <f t="shared" si="506"/>
        <v/>
      </c>
      <c r="CV86" s="39" t="str">
        <f t="shared" si="507"/>
        <v/>
      </c>
      <c r="CW86" s="39" t="str">
        <f t="shared" si="508"/>
        <v/>
      </c>
      <c r="CX86" s="39" t="str">
        <f t="shared" si="509"/>
        <v/>
      </c>
      <c r="CY86" s="39" t="str">
        <f t="shared" si="510"/>
        <v/>
      </c>
      <c r="CZ86" s="39" t="str">
        <f t="shared" si="511"/>
        <v/>
      </c>
      <c r="DA86" s="39" t="str">
        <f t="shared" si="512"/>
        <v/>
      </c>
      <c r="DB86" s="39" t="str">
        <f t="shared" si="513"/>
        <v/>
      </c>
      <c r="DC86" s="39" t="str">
        <f t="shared" si="514"/>
        <v/>
      </c>
      <c r="DD86" s="39" t="str">
        <f t="shared" si="515"/>
        <v/>
      </c>
      <c r="DE86" s="39" t="str">
        <f t="shared" si="516"/>
        <v/>
      </c>
      <c r="DF86" s="39" t="str">
        <f t="shared" si="517"/>
        <v/>
      </c>
      <c r="DG86" s="58" t="str">
        <f t="shared" si="518"/>
        <v/>
      </c>
      <c r="DH86" s="58" t="str">
        <f t="shared" si="519"/>
        <v/>
      </c>
      <c r="DI86" s="58" t="str">
        <f t="shared" si="520"/>
        <v/>
      </c>
      <c r="DJ86" s="58" t="str">
        <f t="shared" si="521"/>
        <v/>
      </c>
      <c r="DK86" s="58" t="str">
        <f t="shared" si="522"/>
        <v/>
      </c>
      <c r="DL86" s="58" t="str">
        <f t="shared" si="523"/>
        <v>$</v>
      </c>
      <c r="DM86" s="58" t="str">
        <f t="shared" si="524"/>
        <v>$</v>
      </c>
      <c r="DN86" s="58" t="str">
        <f t="shared" si="525"/>
        <v>$</v>
      </c>
      <c r="DO86" s="58" t="str">
        <f t="shared" si="526"/>
        <v>$</v>
      </c>
      <c r="DP86" s="58" t="str">
        <f t="shared" si="527"/>
        <v>$</v>
      </c>
      <c r="DQ86" s="58" t="str">
        <f t="shared" si="528"/>
        <v/>
      </c>
      <c r="DR86" s="58" t="str">
        <f t="shared" si="529"/>
        <v>$</v>
      </c>
      <c r="DS86" s="58" t="str">
        <f t="shared" si="530"/>
        <v>$</v>
      </c>
      <c r="DT86" s="58" t="str">
        <f t="shared" si="531"/>
        <v>$</v>
      </c>
      <c r="DU86" s="58" t="str">
        <f t="shared" si="532"/>
        <v>$</v>
      </c>
      <c r="DV86" s="58" t="str">
        <f t="shared" si="533"/>
        <v>$</v>
      </c>
      <c r="DW86" s="58" t="str">
        <f t="shared" si="534"/>
        <v>$</v>
      </c>
      <c r="DX86" s="58" t="str">
        <f t="shared" si="535"/>
        <v>$</v>
      </c>
      <c r="DY86" s="58" t="str">
        <f t="shared" si="536"/>
        <v>$</v>
      </c>
      <c r="DZ86" s="58" t="str">
        <f t="shared" si="537"/>
        <v>$</v>
      </c>
      <c r="EA86" s="58" t="str">
        <f t="shared" si="538"/>
        <v/>
      </c>
      <c r="EB86" s="58" t="str">
        <f t="shared" si="539"/>
        <v/>
      </c>
      <c r="EC86" s="58" t="str">
        <f t="shared" si="540"/>
        <v/>
      </c>
      <c r="ED86" s="58" t="str">
        <f t="shared" si="541"/>
        <v/>
      </c>
      <c r="EE86" s="58" t="str">
        <f t="shared" si="542"/>
        <v/>
      </c>
      <c r="EF86" s="58" t="str">
        <f t="shared" si="543"/>
        <v/>
      </c>
      <c r="EG86" s="58" t="str">
        <f t="shared" si="544"/>
        <v/>
      </c>
      <c r="EH86" s="58" t="str">
        <f t="shared" si="545"/>
        <v/>
      </c>
      <c r="EI86" s="58" t="str">
        <f t="shared" si="546"/>
        <v>$</v>
      </c>
      <c r="EJ86" s="58" t="str">
        <f t="shared" si="547"/>
        <v/>
      </c>
      <c r="EK86" s="58" t="str">
        <f t="shared" si="548"/>
        <v/>
      </c>
      <c r="EL86" s="58" t="str">
        <f t="shared" si="549"/>
        <v/>
      </c>
      <c r="EM86" s="58" t="str">
        <f t="shared" si="550"/>
        <v/>
      </c>
      <c r="EN86" s="58" t="str">
        <f t="shared" si="551"/>
        <v/>
      </c>
      <c r="EO86" s="58" t="str">
        <f t="shared" si="552"/>
        <v/>
      </c>
      <c r="EP86" s="58" t="str">
        <f t="shared" si="553"/>
        <v/>
      </c>
      <c r="EQ86" s="58" t="str">
        <f t="shared" si="554"/>
        <v/>
      </c>
      <c r="ER86" s="58" t="str">
        <f t="shared" si="555"/>
        <v/>
      </c>
      <c r="ES86" s="58" t="str">
        <f t="shared" si="556"/>
        <v/>
      </c>
      <c r="ET86" s="58" t="str">
        <f t="shared" si="557"/>
        <v/>
      </c>
      <c r="EU86" s="58" t="str">
        <f t="shared" si="558"/>
        <v/>
      </c>
      <c r="EV86" s="58" t="str">
        <f t="shared" si="559"/>
        <v/>
      </c>
      <c r="EW86" s="58" t="str">
        <f t="shared" si="560"/>
        <v/>
      </c>
      <c r="EX86" s="58" t="str">
        <f t="shared" si="561"/>
        <v/>
      </c>
      <c r="EY86" s="58" t="str">
        <f t="shared" si="562"/>
        <v/>
      </c>
      <c r="EZ86" s="58" t="str">
        <f t="shared" si="563"/>
        <v/>
      </c>
      <c r="FA86" s="58" t="str">
        <f t="shared" si="564"/>
        <v/>
      </c>
      <c r="FB86" s="58" t="str">
        <f t="shared" si="565"/>
        <v/>
      </c>
      <c r="FC86" s="58" t="str">
        <f t="shared" si="566"/>
        <v/>
      </c>
      <c r="FD86" s="58" t="str">
        <f t="shared" si="567"/>
        <v/>
      </c>
      <c r="FE86" s="58" t="str">
        <f t="shared" si="568"/>
        <v/>
      </c>
      <c r="FF86" s="58" t="str">
        <f t="shared" si="569"/>
        <v/>
      </c>
      <c r="FG86" s="58" t="str">
        <f t="shared" si="570"/>
        <v/>
      </c>
      <c r="FH86" s="58" t="str">
        <f t="shared" si="571"/>
        <v/>
      </c>
      <c r="FI86" s="58" t="str">
        <f t="shared" si="572"/>
        <v/>
      </c>
      <c r="FJ86" s="58" t="str">
        <f t="shared" si="573"/>
        <v/>
      </c>
      <c r="FK86" s="58" t="str">
        <f t="shared" si="574"/>
        <v/>
      </c>
      <c r="FL86" s="58" t="str">
        <f t="shared" si="575"/>
        <v/>
      </c>
      <c r="FM86" s="58" t="str">
        <f t="shared" si="576"/>
        <v/>
      </c>
      <c r="FN86" s="58" t="str">
        <f t="shared" si="577"/>
        <v/>
      </c>
      <c r="FO86" s="58" t="str">
        <f t="shared" si="578"/>
        <v/>
      </c>
      <c r="FP86" s="58" t="str">
        <f t="shared" si="579"/>
        <v/>
      </c>
      <c r="FQ86" s="58" t="str">
        <f t="shared" si="580"/>
        <v/>
      </c>
      <c r="FR86" s="58" t="str">
        <f t="shared" si="581"/>
        <v/>
      </c>
      <c r="FS86" s="58" t="str">
        <f t="shared" si="582"/>
        <v/>
      </c>
      <c r="FT86" s="58" t="str">
        <f t="shared" si="583"/>
        <v/>
      </c>
      <c r="FU86" s="58" t="str">
        <f t="shared" si="584"/>
        <v/>
      </c>
      <c r="FV86" s="58" t="str">
        <f t="shared" si="585"/>
        <v/>
      </c>
      <c r="FW86" s="58" t="str">
        <f t="shared" si="586"/>
        <v/>
      </c>
      <c r="FX86" s="58" t="str">
        <f t="shared" si="587"/>
        <v/>
      </c>
      <c r="FY86" s="58" t="str">
        <f t="shared" si="588"/>
        <v/>
      </c>
      <c r="FZ86" s="58" t="str">
        <f t="shared" si="589"/>
        <v/>
      </c>
      <c r="GA86" s="58" t="str">
        <f t="shared" si="590"/>
        <v/>
      </c>
      <c r="GB86" s="58" t="str">
        <f t="shared" si="591"/>
        <v/>
      </c>
      <c r="GC86" s="58" t="str">
        <f t="shared" si="592"/>
        <v/>
      </c>
      <c r="GD86" s="58" t="str">
        <f t="shared" si="593"/>
        <v/>
      </c>
      <c r="GE86" s="58" t="str">
        <f t="shared" si="594"/>
        <v/>
      </c>
      <c r="GF86" s="58" t="str">
        <f t="shared" si="595"/>
        <v/>
      </c>
      <c r="GG86" s="58" t="str">
        <f t="shared" si="596"/>
        <v/>
      </c>
      <c r="GH86" s="58" t="str">
        <f t="shared" si="597"/>
        <v/>
      </c>
      <c r="GI86" s="58" t="str">
        <f t="shared" si="598"/>
        <v/>
      </c>
      <c r="GJ86" s="58" t="str">
        <f t="shared" si="599"/>
        <v/>
      </c>
      <c r="GK86" s="58" t="str">
        <f t="shared" si="600"/>
        <v/>
      </c>
      <c r="GL86" s="58" t="str">
        <f t="shared" si="601"/>
        <v/>
      </c>
      <c r="GM86" s="58" t="str">
        <f t="shared" si="602"/>
        <v/>
      </c>
      <c r="GN86" s="58" t="str">
        <f t="shared" si="603"/>
        <v/>
      </c>
      <c r="GO86" s="58" t="str">
        <f t="shared" si="604"/>
        <v/>
      </c>
      <c r="GP86" s="58" t="str">
        <f t="shared" si="605"/>
        <v/>
      </c>
      <c r="GQ86" s="58" t="str">
        <f t="shared" si="606"/>
        <v/>
      </c>
      <c r="GR86" s="58" t="str">
        <f t="shared" si="607"/>
        <v/>
      </c>
      <c r="GS86" s="58" t="str">
        <f t="shared" si="608"/>
        <v/>
      </c>
      <c r="GT86" s="58" t="str">
        <f t="shared" si="609"/>
        <v/>
      </c>
      <c r="GU86" s="58" t="str">
        <f t="shared" si="610"/>
        <v/>
      </c>
      <c r="GV86" s="58" t="str">
        <f t="shared" si="611"/>
        <v/>
      </c>
      <c r="GW86" s="58" t="str">
        <f t="shared" si="612"/>
        <v/>
      </c>
      <c r="GX86" s="58" t="str">
        <f t="shared" si="613"/>
        <v/>
      </c>
      <c r="GY86" s="58" t="str">
        <f t="shared" si="614"/>
        <v/>
      </c>
      <c r="GZ86" s="58" t="str">
        <f t="shared" si="615"/>
        <v/>
      </c>
      <c r="HA86" s="58" t="str">
        <f t="shared" si="616"/>
        <v/>
      </c>
      <c r="HB86" s="58" t="str">
        <f t="shared" si="617"/>
        <v/>
      </c>
      <c r="HC86" s="58" t="str">
        <f t="shared" si="618"/>
        <v/>
      </c>
      <c r="HD86" s="58" t="str">
        <f t="shared" si="619"/>
        <v/>
      </c>
      <c r="HE86" s="58" t="str">
        <f t="shared" si="620"/>
        <v/>
      </c>
      <c r="HF86" s="58" t="str">
        <f t="shared" si="621"/>
        <v/>
      </c>
      <c r="HG86" s="58" t="str">
        <f t="shared" si="622"/>
        <v/>
      </c>
      <c r="HH86" s="58" t="str">
        <f t="shared" si="623"/>
        <v/>
      </c>
      <c r="HI86" s="58" t="str">
        <f t="shared" si="624"/>
        <v/>
      </c>
      <c r="HJ86" s="58" t="str">
        <f t="shared" si="625"/>
        <v/>
      </c>
      <c r="HK86" s="58" t="str">
        <f t="shared" si="626"/>
        <v/>
      </c>
      <c r="HL86" s="58" t="str">
        <f t="shared" si="627"/>
        <v/>
      </c>
      <c r="HM86" s="58" t="str">
        <f t="shared" si="628"/>
        <v/>
      </c>
      <c r="HN86" s="58" t="str">
        <f t="shared" si="629"/>
        <v/>
      </c>
      <c r="HO86" s="58" t="str">
        <f t="shared" si="630"/>
        <v/>
      </c>
      <c r="HP86" s="58" t="str">
        <f t="shared" si="631"/>
        <v/>
      </c>
      <c r="HQ86" s="58" t="str">
        <f t="shared" si="632"/>
        <v/>
      </c>
      <c r="HR86" s="58" t="str">
        <f t="shared" si="633"/>
        <v/>
      </c>
      <c r="HS86" s="58" t="str">
        <f t="shared" si="634"/>
        <v/>
      </c>
      <c r="HT86" s="58" t="str">
        <f t="shared" si="635"/>
        <v/>
      </c>
      <c r="HU86" s="58" t="str">
        <f t="shared" si="636"/>
        <v/>
      </c>
      <c r="HV86" s="58" t="str">
        <f t="shared" si="637"/>
        <v/>
      </c>
      <c r="HW86" s="58" t="str">
        <f t="shared" si="638"/>
        <v/>
      </c>
      <c r="HX86" s="58" t="str">
        <f t="shared" si="639"/>
        <v/>
      </c>
      <c r="HY86" s="58" t="str">
        <f t="shared" si="640"/>
        <v/>
      </c>
      <c r="HZ86" s="58" t="str">
        <f t="shared" si="641"/>
        <v/>
      </c>
      <c r="IA86" s="58" t="str">
        <f t="shared" si="642"/>
        <v/>
      </c>
      <c r="IB86" s="58" t="str">
        <f t="shared" si="643"/>
        <v/>
      </c>
      <c r="IC86" s="58" t="str">
        <f t="shared" si="644"/>
        <v/>
      </c>
      <c r="ID86" s="58" t="str">
        <f t="shared" si="645"/>
        <v/>
      </c>
      <c r="IE86" s="58" t="str">
        <f t="shared" si="646"/>
        <v/>
      </c>
      <c r="IF86" s="58" t="str">
        <f t="shared" si="647"/>
        <v/>
      </c>
      <c r="IG86" s="58" t="str">
        <f t="shared" si="648"/>
        <v/>
      </c>
      <c r="IH86" s="58" t="str">
        <f t="shared" si="649"/>
        <v/>
      </c>
      <c r="II86" s="58" t="str">
        <f t="shared" si="650"/>
        <v/>
      </c>
      <c r="IJ86" s="58" t="str">
        <f t="shared" si="651"/>
        <v/>
      </c>
      <c r="IK86" s="58" t="str">
        <f t="shared" si="652"/>
        <v/>
      </c>
      <c r="IL86" s="58" t="str">
        <f t="shared" si="653"/>
        <v/>
      </c>
      <c r="IM86" s="58" t="str">
        <f t="shared" si="654"/>
        <v/>
      </c>
      <c r="IN86" s="58" t="str">
        <f t="shared" si="655"/>
        <v/>
      </c>
      <c r="IO86" s="58" t="str">
        <f t="shared" si="656"/>
        <v/>
      </c>
      <c r="IP86" s="58" t="str">
        <f t="shared" si="657"/>
        <v/>
      </c>
      <c r="IQ86" s="58" t="str">
        <f t="shared" si="658"/>
        <v/>
      </c>
      <c r="IR86" s="58" t="str">
        <f t="shared" si="659"/>
        <v/>
      </c>
      <c r="IS86" s="58" t="str">
        <f t="shared" si="660"/>
        <v/>
      </c>
      <c r="IT86" s="58" t="str">
        <f t="shared" si="661"/>
        <v/>
      </c>
      <c r="IU86" s="58" t="str">
        <f t="shared" si="662"/>
        <v/>
      </c>
      <c r="IV86" s="58" t="str">
        <f t="shared" si="663"/>
        <v/>
      </c>
      <c r="IW86" s="58" t="str">
        <f t="shared" si="664"/>
        <v/>
      </c>
      <c r="IX86" s="58" t="str">
        <f t="shared" si="665"/>
        <v/>
      </c>
      <c r="IY86" s="58" t="str">
        <f t="shared" si="666"/>
        <v/>
      </c>
      <c r="IZ86" s="58" t="str">
        <f t="shared" si="667"/>
        <v/>
      </c>
      <c r="JA86" s="58" t="str">
        <f t="shared" si="668"/>
        <v/>
      </c>
      <c r="JB86" s="58" t="str">
        <f t="shared" si="669"/>
        <v/>
      </c>
      <c r="JC86" s="58" t="str">
        <f t="shared" si="670"/>
        <v/>
      </c>
      <c r="JD86" s="58" t="str">
        <f t="shared" si="671"/>
        <v/>
      </c>
      <c r="JE86" s="58" t="str">
        <f t="shared" si="672"/>
        <v/>
      </c>
      <c r="JF86" s="58" t="str">
        <f t="shared" si="673"/>
        <v>$</v>
      </c>
      <c r="JG86" s="58" t="str">
        <f t="shared" si="674"/>
        <v>$</v>
      </c>
      <c r="JH86" s="58" t="str">
        <f t="shared" si="675"/>
        <v>$</v>
      </c>
      <c r="JI86" s="58" t="str">
        <f t="shared" si="676"/>
        <v>$</v>
      </c>
      <c r="JJ86" s="58" t="str">
        <f t="shared" si="677"/>
        <v>$</v>
      </c>
      <c r="JK86" s="58" t="str">
        <f t="shared" si="678"/>
        <v>$</v>
      </c>
      <c r="JL86" s="58" t="str">
        <f t="shared" si="679"/>
        <v/>
      </c>
      <c r="JM86" s="58" t="str">
        <f t="shared" si="680"/>
        <v>$</v>
      </c>
      <c r="JN86" s="58" t="str">
        <f t="shared" si="681"/>
        <v>$</v>
      </c>
      <c r="JO86" s="58" t="str">
        <f t="shared" si="682"/>
        <v>$</v>
      </c>
      <c r="JP86" s="58" t="str">
        <f t="shared" si="683"/>
        <v>$</v>
      </c>
      <c r="JQ86" s="58" t="str">
        <f t="shared" si="684"/>
        <v>$</v>
      </c>
      <c r="JR86" s="58" t="str">
        <f t="shared" si="685"/>
        <v>$</v>
      </c>
      <c r="JS86" s="58" t="str">
        <f t="shared" si="686"/>
        <v>$</v>
      </c>
      <c r="JT86" s="58" t="str">
        <f t="shared" si="687"/>
        <v>$</v>
      </c>
      <c r="JU86" s="58" t="str">
        <f t="shared" si="688"/>
        <v/>
      </c>
      <c r="JV86" s="58" t="str">
        <f t="shared" si="689"/>
        <v/>
      </c>
      <c r="JW86" s="58" t="str">
        <f t="shared" si="690"/>
        <v/>
      </c>
      <c r="JX86" s="58" t="str">
        <f t="shared" si="691"/>
        <v/>
      </c>
      <c r="JY86" s="58" t="str">
        <f t="shared" si="692"/>
        <v/>
      </c>
      <c r="JZ86" s="58" t="str">
        <f t="shared" si="693"/>
        <v/>
      </c>
      <c r="KA86" s="58" t="str">
        <f t="shared" si="694"/>
        <v/>
      </c>
      <c r="KB86" s="58" t="str">
        <f t="shared" si="695"/>
        <v/>
      </c>
      <c r="KC86" s="58" t="str">
        <f t="shared" si="696"/>
        <v/>
      </c>
      <c r="KD86" s="58" t="str">
        <f t="shared" si="697"/>
        <v/>
      </c>
      <c r="KE86" s="58" t="str">
        <f t="shared" si="698"/>
        <v/>
      </c>
      <c r="KF86" s="58" t="str">
        <f t="shared" si="699"/>
        <v/>
      </c>
      <c r="KG86" s="58" t="str">
        <f t="shared" si="700"/>
        <v/>
      </c>
      <c r="KH86" s="58" t="str">
        <f t="shared" si="701"/>
        <v/>
      </c>
      <c r="KI86" s="58" t="str">
        <f t="shared" si="702"/>
        <v>$</v>
      </c>
      <c r="KJ86" s="58" t="str">
        <f t="shared" si="703"/>
        <v/>
      </c>
      <c r="KK86" s="58" t="str">
        <f t="shared" si="704"/>
        <v/>
      </c>
      <c r="KL86" s="58" t="str">
        <f t="shared" si="705"/>
        <v/>
      </c>
      <c r="KM86" s="58" t="str">
        <f t="shared" si="706"/>
        <v/>
      </c>
      <c r="KN86" s="58" t="str">
        <f t="shared" si="707"/>
        <v/>
      </c>
      <c r="KO86" s="58" t="str">
        <f t="shared" si="708"/>
        <v/>
      </c>
      <c r="KP86" s="58" t="str">
        <f t="shared" si="709"/>
        <v/>
      </c>
      <c r="KQ86" s="58" t="str">
        <f t="shared" si="710"/>
        <v/>
      </c>
      <c r="KR86" s="58" t="str">
        <f t="shared" si="711"/>
        <v/>
      </c>
      <c r="KS86" s="58" t="str">
        <f t="shared" si="712"/>
        <v/>
      </c>
      <c r="KT86" s="58" t="str">
        <f t="shared" si="713"/>
        <v/>
      </c>
      <c r="KU86" s="58" t="str">
        <f t="shared" si="714"/>
        <v/>
      </c>
      <c r="KV86" s="58" t="str">
        <f t="shared" si="715"/>
        <v/>
      </c>
      <c r="KW86" s="58" t="str">
        <f t="shared" si="716"/>
        <v/>
      </c>
      <c r="KX86" s="58" t="str">
        <f t="shared" si="717"/>
        <v/>
      </c>
    </row>
    <row r="87" spans="7:310" x14ac:dyDescent="0.55000000000000004">
      <c r="G87" s="62"/>
      <c r="H87" s="73" t="s">
        <v>36</v>
      </c>
      <c r="I87" s="73" t="s">
        <v>77</v>
      </c>
      <c r="K87" s="39" t="str">
        <f t="shared" si="418"/>
        <v/>
      </c>
      <c r="L87" s="39" t="str">
        <f t="shared" si="419"/>
        <v/>
      </c>
      <c r="M87" s="39" t="str">
        <f t="shared" si="420"/>
        <v/>
      </c>
      <c r="N87" s="58" t="str">
        <f t="shared" si="421"/>
        <v/>
      </c>
      <c r="O87" s="39" t="str">
        <f t="shared" si="422"/>
        <v/>
      </c>
      <c r="P87" s="39" t="str">
        <f t="shared" si="423"/>
        <v/>
      </c>
      <c r="Q87" s="39" t="str">
        <f t="shared" si="424"/>
        <v/>
      </c>
      <c r="R87" s="39" t="str">
        <f t="shared" si="425"/>
        <v/>
      </c>
      <c r="S87" s="39" t="str">
        <f t="shared" si="426"/>
        <v/>
      </c>
      <c r="T87" s="39" t="str">
        <f t="shared" si="427"/>
        <v/>
      </c>
      <c r="U87" s="39" t="str">
        <f t="shared" si="428"/>
        <v/>
      </c>
      <c r="V87" s="39" t="str">
        <f t="shared" si="429"/>
        <v/>
      </c>
      <c r="W87" s="39" t="str">
        <f t="shared" si="430"/>
        <v/>
      </c>
      <c r="X87" s="39" t="str">
        <f t="shared" si="431"/>
        <v/>
      </c>
      <c r="Y87" s="39" t="str">
        <f t="shared" si="432"/>
        <v/>
      </c>
      <c r="Z87" s="39" t="str">
        <f t="shared" si="433"/>
        <v/>
      </c>
      <c r="AA87" s="39" t="str">
        <f t="shared" si="434"/>
        <v/>
      </c>
      <c r="AB87" s="39" t="str">
        <f t="shared" si="435"/>
        <v/>
      </c>
      <c r="AC87" s="39" t="str">
        <f t="shared" si="436"/>
        <v/>
      </c>
      <c r="AD87" s="39" t="str">
        <f t="shared" si="437"/>
        <v/>
      </c>
      <c r="AE87" s="39" t="str">
        <f t="shared" si="438"/>
        <v/>
      </c>
      <c r="AF87" s="39" t="str">
        <f t="shared" si="439"/>
        <v/>
      </c>
      <c r="AG87" s="39" t="str">
        <f t="shared" si="440"/>
        <v/>
      </c>
      <c r="AH87" s="39" t="str">
        <f t="shared" si="441"/>
        <v/>
      </c>
      <c r="AI87" s="39" t="str">
        <f t="shared" si="442"/>
        <v/>
      </c>
      <c r="AJ87" s="39" t="str">
        <f t="shared" si="443"/>
        <v/>
      </c>
      <c r="AK87" s="39" t="str">
        <f t="shared" si="444"/>
        <v/>
      </c>
      <c r="AL87" s="39" t="str">
        <f t="shared" si="445"/>
        <v/>
      </c>
      <c r="AM87" s="39" t="str">
        <f t="shared" si="446"/>
        <v/>
      </c>
      <c r="AN87" s="39" t="str">
        <f t="shared" si="447"/>
        <v/>
      </c>
      <c r="AO87" s="39" t="str">
        <f t="shared" si="448"/>
        <v/>
      </c>
      <c r="AP87" s="39" t="str">
        <f t="shared" si="449"/>
        <v/>
      </c>
      <c r="AQ87" s="39" t="str">
        <f t="shared" si="450"/>
        <v/>
      </c>
      <c r="AR87" s="39" t="str">
        <f t="shared" si="451"/>
        <v/>
      </c>
      <c r="AS87" s="39" t="str">
        <f t="shared" si="452"/>
        <v/>
      </c>
      <c r="AT87" s="39" t="str">
        <f t="shared" si="453"/>
        <v/>
      </c>
      <c r="AU87" s="39" t="str">
        <f t="shared" si="454"/>
        <v/>
      </c>
      <c r="AV87" s="39" t="str">
        <f t="shared" si="455"/>
        <v/>
      </c>
      <c r="AW87" s="39" t="str">
        <f t="shared" si="456"/>
        <v/>
      </c>
      <c r="AX87" s="39" t="str">
        <f t="shared" si="457"/>
        <v/>
      </c>
      <c r="AY87" s="39" t="str">
        <f t="shared" si="458"/>
        <v/>
      </c>
      <c r="AZ87" s="39" t="str">
        <f t="shared" si="459"/>
        <v/>
      </c>
      <c r="BA87" s="39" t="str">
        <f t="shared" si="460"/>
        <v/>
      </c>
      <c r="BB87" s="39" t="str">
        <f t="shared" si="461"/>
        <v/>
      </c>
      <c r="BC87" s="39" t="str">
        <f t="shared" si="462"/>
        <v/>
      </c>
      <c r="BD87" s="39" t="str">
        <f t="shared" si="463"/>
        <v/>
      </c>
      <c r="BE87" s="39" t="str">
        <f t="shared" si="464"/>
        <v/>
      </c>
      <c r="BF87" s="39" t="str">
        <f t="shared" si="465"/>
        <v/>
      </c>
      <c r="BG87" s="39" t="str">
        <f t="shared" si="466"/>
        <v/>
      </c>
      <c r="BH87" s="39" t="str">
        <f t="shared" si="467"/>
        <v/>
      </c>
      <c r="BI87" s="39" t="str">
        <f t="shared" si="468"/>
        <v/>
      </c>
      <c r="BJ87" s="39" t="str">
        <f t="shared" si="469"/>
        <v/>
      </c>
      <c r="BK87" s="39" t="str">
        <f t="shared" si="470"/>
        <v/>
      </c>
      <c r="BL87" s="39" t="str">
        <f t="shared" si="471"/>
        <v/>
      </c>
      <c r="BM87" s="39" t="str">
        <f t="shared" si="472"/>
        <v/>
      </c>
      <c r="BN87" s="39" t="str">
        <f t="shared" si="473"/>
        <v/>
      </c>
      <c r="BO87" s="39" t="str">
        <f t="shared" si="474"/>
        <v/>
      </c>
      <c r="BP87" s="39" t="str">
        <f t="shared" si="475"/>
        <v/>
      </c>
      <c r="BQ87" s="39" t="str">
        <f t="shared" si="476"/>
        <v/>
      </c>
      <c r="BR87" s="39" t="str">
        <f t="shared" si="477"/>
        <v/>
      </c>
      <c r="BS87" s="39" t="str">
        <f t="shared" si="478"/>
        <v/>
      </c>
      <c r="BT87" s="39" t="str">
        <f t="shared" si="479"/>
        <v/>
      </c>
      <c r="BU87" s="39" t="str">
        <f t="shared" si="480"/>
        <v/>
      </c>
      <c r="BV87" s="39" t="str">
        <f t="shared" si="481"/>
        <v/>
      </c>
      <c r="BW87" s="39" t="str">
        <f t="shared" si="482"/>
        <v/>
      </c>
      <c r="BX87" s="39" t="str">
        <f t="shared" si="483"/>
        <v/>
      </c>
      <c r="BY87" s="39" t="str">
        <f t="shared" si="484"/>
        <v/>
      </c>
      <c r="BZ87" s="39" t="str">
        <f t="shared" si="485"/>
        <v/>
      </c>
      <c r="CA87" s="39" t="str">
        <f t="shared" si="486"/>
        <v/>
      </c>
      <c r="CB87" s="39" t="str">
        <f t="shared" si="487"/>
        <v/>
      </c>
      <c r="CC87" s="39" t="str">
        <f t="shared" si="488"/>
        <v/>
      </c>
      <c r="CD87" s="39" t="str">
        <f t="shared" si="489"/>
        <v/>
      </c>
      <c r="CE87" s="39" t="str">
        <f t="shared" si="490"/>
        <v/>
      </c>
      <c r="CF87" s="39" t="str">
        <f t="shared" si="491"/>
        <v/>
      </c>
      <c r="CG87" s="39" t="str">
        <f t="shared" si="492"/>
        <v/>
      </c>
      <c r="CH87" s="39" t="str">
        <f t="shared" si="493"/>
        <v/>
      </c>
      <c r="CI87" s="39" t="str">
        <f t="shared" si="494"/>
        <v/>
      </c>
      <c r="CJ87" s="39" t="str">
        <f t="shared" si="495"/>
        <v/>
      </c>
      <c r="CK87" s="39" t="str">
        <f t="shared" si="496"/>
        <v/>
      </c>
      <c r="CL87" s="39" t="str">
        <f t="shared" si="497"/>
        <v/>
      </c>
      <c r="CM87" s="39" t="str">
        <f t="shared" si="498"/>
        <v/>
      </c>
      <c r="CN87" s="39" t="str">
        <f t="shared" si="499"/>
        <v/>
      </c>
      <c r="CO87" s="39" t="str">
        <f t="shared" si="500"/>
        <v/>
      </c>
      <c r="CP87" s="39" t="str">
        <f t="shared" si="501"/>
        <v/>
      </c>
      <c r="CQ87" s="39" t="str">
        <f t="shared" si="502"/>
        <v/>
      </c>
      <c r="CR87" s="39" t="str">
        <f t="shared" si="503"/>
        <v/>
      </c>
      <c r="CS87" s="39" t="str">
        <f t="shared" si="504"/>
        <v/>
      </c>
      <c r="CT87" s="39" t="str">
        <f t="shared" si="505"/>
        <v/>
      </c>
      <c r="CU87" s="39" t="str">
        <f t="shared" si="506"/>
        <v/>
      </c>
      <c r="CV87" s="39" t="str">
        <f t="shared" si="507"/>
        <v/>
      </c>
      <c r="CW87" s="39" t="str">
        <f t="shared" si="508"/>
        <v/>
      </c>
      <c r="CX87" s="39" t="str">
        <f t="shared" si="509"/>
        <v/>
      </c>
      <c r="CY87" s="39" t="str">
        <f t="shared" si="510"/>
        <v/>
      </c>
      <c r="CZ87" s="39" t="str">
        <f t="shared" si="511"/>
        <v/>
      </c>
      <c r="DA87" s="39" t="str">
        <f t="shared" si="512"/>
        <v/>
      </c>
      <c r="DB87" s="39" t="str">
        <f t="shared" si="513"/>
        <v/>
      </c>
      <c r="DC87" s="39" t="str">
        <f t="shared" si="514"/>
        <v/>
      </c>
      <c r="DD87" s="39" t="str">
        <f t="shared" si="515"/>
        <v/>
      </c>
      <c r="DE87" s="39" t="str">
        <f t="shared" si="516"/>
        <v/>
      </c>
      <c r="DF87" s="39" t="str">
        <f t="shared" si="517"/>
        <v/>
      </c>
      <c r="DG87" s="58" t="str">
        <f t="shared" si="518"/>
        <v/>
      </c>
      <c r="DH87" s="58" t="str">
        <f t="shared" si="519"/>
        <v/>
      </c>
      <c r="DI87" s="58" t="str">
        <f t="shared" si="520"/>
        <v/>
      </c>
      <c r="DJ87" s="58" t="str">
        <f t="shared" si="521"/>
        <v/>
      </c>
      <c r="DK87" s="58" t="str">
        <f t="shared" si="522"/>
        <v/>
      </c>
      <c r="DL87" s="58" t="str">
        <f t="shared" si="523"/>
        <v/>
      </c>
      <c r="DM87" s="58" t="str">
        <f t="shared" si="524"/>
        <v/>
      </c>
      <c r="DN87" s="58" t="str">
        <f t="shared" si="525"/>
        <v/>
      </c>
      <c r="DO87" s="58" t="str">
        <f t="shared" si="526"/>
        <v/>
      </c>
      <c r="DP87" s="58" t="str">
        <f t="shared" si="527"/>
        <v/>
      </c>
      <c r="DQ87" s="58" t="str">
        <f t="shared" si="528"/>
        <v/>
      </c>
      <c r="DR87" s="58" t="str">
        <f t="shared" si="529"/>
        <v/>
      </c>
      <c r="DS87" s="58" t="str">
        <f t="shared" si="530"/>
        <v/>
      </c>
      <c r="DT87" s="58" t="str">
        <f t="shared" si="531"/>
        <v/>
      </c>
      <c r="DU87" s="58" t="str">
        <f t="shared" si="532"/>
        <v/>
      </c>
      <c r="DV87" s="58" t="str">
        <f t="shared" si="533"/>
        <v/>
      </c>
      <c r="DW87" s="58" t="str">
        <f t="shared" si="534"/>
        <v/>
      </c>
      <c r="DX87" s="58" t="str">
        <f t="shared" si="535"/>
        <v/>
      </c>
      <c r="DY87" s="58" t="str">
        <f t="shared" si="536"/>
        <v/>
      </c>
      <c r="DZ87" s="58" t="str">
        <f t="shared" si="537"/>
        <v/>
      </c>
      <c r="EA87" s="58" t="str">
        <f t="shared" si="538"/>
        <v>$</v>
      </c>
      <c r="EB87" s="58" t="str">
        <f t="shared" si="539"/>
        <v>$</v>
      </c>
      <c r="EC87" s="58" t="str">
        <f t="shared" si="540"/>
        <v>$</v>
      </c>
      <c r="ED87" s="58" t="str">
        <f t="shared" si="541"/>
        <v>$</v>
      </c>
      <c r="EE87" s="58" t="str">
        <f t="shared" si="542"/>
        <v>$</v>
      </c>
      <c r="EF87" s="58" t="str">
        <f t="shared" si="543"/>
        <v>$</v>
      </c>
      <c r="EG87" s="58" t="str">
        <f t="shared" si="544"/>
        <v>$</v>
      </c>
      <c r="EH87" s="58" t="str">
        <f t="shared" si="545"/>
        <v>$</v>
      </c>
      <c r="EI87" s="58" t="str">
        <f t="shared" si="546"/>
        <v/>
      </c>
      <c r="EJ87" s="58" t="str">
        <f t="shared" si="547"/>
        <v>$</v>
      </c>
      <c r="EK87" s="58" t="str">
        <f t="shared" si="548"/>
        <v>$</v>
      </c>
      <c r="EL87" s="58" t="str">
        <f t="shared" si="549"/>
        <v>$</v>
      </c>
      <c r="EM87" s="58" t="str">
        <f t="shared" si="550"/>
        <v>$</v>
      </c>
      <c r="EN87" s="58" t="str">
        <f t="shared" si="551"/>
        <v>$</v>
      </c>
      <c r="EO87" s="58" t="str">
        <f t="shared" si="552"/>
        <v>$</v>
      </c>
      <c r="EP87" s="58" t="str">
        <f t="shared" si="553"/>
        <v/>
      </c>
      <c r="EQ87" s="58" t="str">
        <f t="shared" si="554"/>
        <v/>
      </c>
      <c r="ER87" s="58" t="str">
        <f t="shared" si="555"/>
        <v/>
      </c>
      <c r="ES87" s="58" t="str">
        <f t="shared" si="556"/>
        <v/>
      </c>
      <c r="ET87" s="58" t="str">
        <f t="shared" si="557"/>
        <v/>
      </c>
      <c r="EU87" s="58" t="str">
        <f t="shared" si="558"/>
        <v/>
      </c>
      <c r="EV87" s="58" t="str">
        <f t="shared" si="559"/>
        <v/>
      </c>
      <c r="EW87" s="58" t="str">
        <f t="shared" si="560"/>
        <v/>
      </c>
      <c r="EX87" s="58" t="str">
        <f t="shared" si="561"/>
        <v/>
      </c>
      <c r="EY87" s="58" t="str">
        <f t="shared" si="562"/>
        <v/>
      </c>
      <c r="EZ87" s="58" t="str">
        <f t="shared" si="563"/>
        <v/>
      </c>
      <c r="FA87" s="58" t="str">
        <f t="shared" si="564"/>
        <v/>
      </c>
      <c r="FB87" s="58" t="str">
        <f t="shared" si="565"/>
        <v/>
      </c>
      <c r="FC87" s="58" t="str">
        <f t="shared" si="566"/>
        <v/>
      </c>
      <c r="FD87" s="58" t="str">
        <f t="shared" si="567"/>
        <v/>
      </c>
      <c r="FE87" s="58" t="str">
        <f t="shared" si="568"/>
        <v/>
      </c>
      <c r="FF87" s="58" t="str">
        <f t="shared" si="569"/>
        <v/>
      </c>
      <c r="FG87" s="58" t="str">
        <f t="shared" si="570"/>
        <v/>
      </c>
      <c r="FH87" s="58" t="str">
        <f t="shared" si="571"/>
        <v/>
      </c>
      <c r="FI87" s="58" t="str">
        <f t="shared" si="572"/>
        <v/>
      </c>
      <c r="FJ87" s="58" t="str">
        <f t="shared" si="573"/>
        <v/>
      </c>
      <c r="FK87" s="58" t="str">
        <f t="shared" si="574"/>
        <v/>
      </c>
      <c r="FL87" s="58" t="str">
        <f t="shared" si="575"/>
        <v/>
      </c>
      <c r="FM87" s="58" t="str">
        <f t="shared" si="576"/>
        <v/>
      </c>
      <c r="FN87" s="58" t="str">
        <f t="shared" si="577"/>
        <v/>
      </c>
      <c r="FO87" s="58" t="str">
        <f t="shared" si="578"/>
        <v/>
      </c>
      <c r="FP87" s="58" t="str">
        <f t="shared" si="579"/>
        <v/>
      </c>
      <c r="FQ87" s="58" t="str">
        <f t="shared" si="580"/>
        <v/>
      </c>
      <c r="FR87" s="58" t="str">
        <f t="shared" si="581"/>
        <v/>
      </c>
      <c r="FS87" s="58" t="str">
        <f t="shared" si="582"/>
        <v/>
      </c>
      <c r="FT87" s="58" t="str">
        <f t="shared" si="583"/>
        <v/>
      </c>
      <c r="FU87" s="58" t="str">
        <f t="shared" si="584"/>
        <v/>
      </c>
      <c r="FV87" s="58" t="str">
        <f t="shared" si="585"/>
        <v/>
      </c>
      <c r="FW87" s="58" t="str">
        <f t="shared" si="586"/>
        <v/>
      </c>
      <c r="FX87" s="58" t="str">
        <f t="shared" si="587"/>
        <v/>
      </c>
      <c r="FY87" s="58" t="str">
        <f t="shared" si="588"/>
        <v/>
      </c>
      <c r="FZ87" s="58" t="str">
        <f t="shared" si="589"/>
        <v/>
      </c>
      <c r="GA87" s="58" t="str">
        <f t="shared" si="590"/>
        <v/>
      </c>
      <c r="GB87" s="58" t="str">
        <f t="shared" si="591"/>
        <v/>
      </c>
      <c r="GC87" s="58" t="str">
        <f t="shared" si="592"/>
        <v/>
      </c>
      <c r="GD87" s="58" t="str">
        <f t="shared" si="593"/>
        <v/>
      </c>
      <c r="GE87" s="58" t="str">
        <f t="shared" si="594"/>
        <v/>
      </c>
      <c r="GF87" s="58" t="str">
        <f t="shared" si="595"/>
        <v/>
      </c>
      <c r="GG87" s="58" t="str">
        <f t="shared" si="596"/>
        <v/>
      </c>
      <c r="GH87" s="58" t="str">
        <f t="shared" si="597"/>
        <v/>
      </c>
      <c r="GI87" s="58" t="str">
        <f t="shared" si="598"/>
        <v/>
      </c>
      <c r="GJ87" s="58" t="str">
        <f t="shared" si="599"/>
        <v/>
      </c>
      <c r="GK87" s="58" t="str">
        <f t="shared" si="600"/>
        <v/>
      </c>
      <c r="GL87" s="58" t="str">
        <f t="shared" si="601"/>
        <v/>
      </c>
      <c r="GM87" s="58" t="str">
        <f t="shared" si="602"/>
        <v/>
      </c>
      <c r="GN87" s="58" t="str">
        <f t="shared" si="603"/>
        <v/>
      </c>
      <c r="GO87" s="58" t="str">
        <f t="shared" si="604"/>
        <v/>
      </c>
      <c r="GP87" s="58" t="str">
        <f t="shared" si="605"/>
        <v/>
      </c>
      <c r="GQ87" s="58" t="str">
        <f t="shared" si="606"/>
        <v/>
      </c>
      <c r="GR87" s="58" t="str">
        <f t="shared" si="607"/>
        <v/>
      </c>
      <c r="GS87" s="58" t="str">
        <f t="shared" si="608"/>
        <v/>
      </c>
      <c r="GT87" s="58" t="str">
        <f t="shared" si="609"/>
        <v/>
      </c>
      <c r="GU87" s="58" t="str">
        <f t="shared" si="610"/>
        <v/>
      </c>
      <c r="GV87" s="58" t="str">
        <f t="shared" si="611"/>
        <v/>
      </c>
      <c r="GW87" s="58" t="str">
        <f t="shared" si="612"/>
        <v/>
      </c>
      <c r="GX87" s="58" t="str">
        <f t="shared" si="613"/>
        <v/>
      </c>
      <c r="GY87" s="58" t="str">
        <f t="shared" si="614"/>
        <v/>
      </c>
      <c r="GZ87" s="58" t="str">
        <f t="shared" si="615"/>
        <v/>
      </c>
      <c r="HA87" s="58" t="str">
        <f t="shared" si="616"/>
        <v/>
      </c>
      <c r="HB87" s="58" t="str">
        <f t="shared" si="617"/>
        <v/>
      </c>
      <c r="HC87" s="58" t="str">
        <f t="shared" si="618"/>
        <v/>
      </c>
      <c r="HD87" s="58" t="str">
        <f t="shared" si="619"/>
        <v/>
      </c>
      <c r="HE87" s="58" t="str">
        <f t="shared" si="620"/>
        <v/>
      </c>
      <c r="HF87" s="58" t="str">
        <f t="shared" si="621"/>
        <v/>
      </c>
      <c r="HG87" s="58" t="str">
        <f t="shared" si="622"/>
        <v/>
      </c>
      <c r="HH87" s="58" t="str">
        <f t="shared" si="623"/>
        <v/>
      </c>
      <c r="HI87" s="58" t="str">
        <f t="shared" si="624"/>
        <v/>
      </c>
      <c r="HJ87" s="58" t="str">
        <f t="shared" si="625"/>
        <v/>
      </c>
      <c r="HK87" s="58" t="str">
        <f t="shared" si="626"/>
        <v/>
      </c>
      <c r="HL87" s="58" t="str">
        <f t="shared" si="627"/>
        <v/>
      </c>
      <c r="HM87" s="58" t="str">
        <f t="shared" si="628"/>
        <v/>
      </c>
      <c r="HN87" s="58" t="str">
        <f t="shared" si="629"/>
        <v/>
      </c>
      <c r="HO87" s="58" t="str">
        <f t="shared" si="630"/>
        <v/>
      </c>
      <c r="HP87" s="58" t="str">
        <f t="shared" si="631"/>
        <v/>
      </c>
      <c r="HQ87" s="58" t="str">
        <f t="shared" si="632"/>
        <v/>
      </c>
      <c r="HR87" s="58" t="str">
        <f t="shared" si="633"/>
        <v/>
      </c>
      <c r="HS87" s="58" t="str">
        <f t="shared" si="634"/>
        <v/>
      </c>
      <c r="HT87" s="58" t="str">
        <f t="shared" si="635"/>
        <v/>
      </c>
      <c r="HU87" s="58" t="str">
        <f t="shared" si="636"/>
        <v/>
      </c>
      <c r="HV87" s="58" t="str">
        <f t="shared" si="637"/>
        <v/>
      </c>
      <c r="HW87" s="58" t="str">
        <f t="shared" si="638"/>
        <v/>
      </c>
      <c r="HX87" s="58" t="str">
        <f t="shared" si="639"/>
        <v/>
      </c>
      <c r="HY87" s="58" t="str">
        <f t="shared" si="640"/>
        <v/>
      </c>
      <c r="HZ87" s="58" t="str">
        <f t="shared" si="641"/>
        <v/>
      </c>
      <c r="IA87" s="58" t="str">
        <f t="shared" si="642"/>
        <v/>
      </c>
      <c r="IB87" s="58" t="str">
        <f t="shared" si="643"/>
        <v/>
      </c>
      <c r="IC87" s="58" t="str">
        <f t="shared" si="644"/>
        <v/>
      </c>
      <c r="ID87" s="58" t="str">
        <f t="shared" si="645"/>
        <v/>
      </c>
      <c r="IE87" s="58" t="str">
        <f t="shared" si="646"/>
        <v/>
      </c>
      <c r="IF87" s="58" t="str">
        <f t="shared" si="647"/>
        <v/>
      </c>
      <c r="IG87" s="58" t="str">
        <f t="shared" si="648"/>
        <v/>
      </c>
      <c r="IH87" s="58" t="str">
        <f t="shared" si="649"/>
        <v/>
      </c>
      <c r="II87" s="58" t="str">
        <f t="shared" si="650"/>
        <v/>
      </c>
      <c r="IJ87" s="58" t="str">
        <f t="shared" si="651"/>
        <v/>
      </c>
      <c r="IK87" s="58" t="str">
        <f t="shared" si="652"/>
        <v/>
      </c>
      <c r="IL87" s="58" t="str">
        <f t="shared" si="653"/>
        <v/>
      </c>
      <c r="IM87" s="58" t="str">
        <f t="shared" si="654"/>
        <v/>
      </c>
      <c r="IN87" s="58" t="str">
        <f t="shared" si="655"/>
        <v/>
      </c>
      <c r="IO87" s="58" t="str">
        <f t="shared" si="656"/>
        <v/>
      </c>
      <c r="IP87" s="58" t="str">
        <f t="shared" si="657"/>
        <v/>
      </c>
      <c r="IQ87" s="58" t="str">
        <f t="shared" si="658"/>
        <v/>
      </c>
      <c r="IR87" s="58" t="str">
        <f t="shared" si="659"/>
        <v/>
      </c>
      <c r="IS87" s="58" t="str">
        <f t="shared" si="660"/>
        <v/>
      </c>
      <c r="IT87" s="58" t="str">
        <f t="shared" si="661"/>
        <v/>
      </c>
      <c r="IU87" s="58" t="str">
        <f t="shared" si="662"/>
        <v/>
      </c>
      <c r="IV87" s="58" t="str">
        <f t="shared" si="663"/>
        <v/>
      </c>
      <c r="IW87" s="58" t="str">
        <f t="shared" si="664"/>
        <v/>
      </c>
      <c r="IX87" s="58" t="str">
        <f t="shared" si="665"/>
        <v/>
      </c>
      <c r="IY87" s="58" t="str">
        <f t="shared" si="666"/>
        <v/>
      </c>
      <c r="IZ87" s="58" t="str">
        <f t="shared" si="667"/>
        <v/>
      </c>
      <c r="JA87" s="58" t="str">
        <f t="shared" si="668"/>
        <v/>
      </c>
      <c r="JB87" s="58" t="str">
        <f t="shared" si="669"/>
        <v/>
      </c>
      <c r="JC87" s="58" t="str">
        <f t="shared" si="670"/>
        <v/>
      </c>
      <c r="JD87" s="58" t="str">
        <f t="shared" si="671"/>
        <v/>
      </c>
      <c r="JE87" s="58" t="str">
        <f t="shared" si="672"/>
        <v/>
      </c>
      <c r="JF87" s="58" t="str">
        <f t="shared" si="673"/>
        <v/>
      </c>
      <c r="JG87" s="58" t="str">
        <f t="shared" si="674"/>
        <v/>
      </c>
      <c r="JH87" s="58" t="str">
        <f t="shared" si="675"/>
        <v/>
      </c>
      <c r="JI87" s="58" t="str">
        <f t="shared" si="676"/>
        <v/>
      </c>
      <c r="JJ87" s="58" t="str">
        <f t="shared" si="677"/>
        <v/>
      </c>
      <c r="JK87" s="58" t="str">
        <f t="shared" si="678"/>
        <v/>
      </c>
      <c r="JL87" s="58" t="str">
        <f t="shared" si="679"/>
        <v/>
      </c>
      <c r="JM87" s="58" t="str">
        <f t="shared" si="680"/>
        <v/>
      </c>
      <c r="JN87" s="58" t="str">
        <f t="shared" si="681"/>
        <v/>
      </c>
      <c r="JO87" s="58" t="str">
        <f t="shared" si="682"/>
        <v/>
      </c>
      <c r="JP87" s="58" t="str">
        <f t="shared" si="683"/>
        <v/>
      </c>
      <c r="JQ87" s="58" t="str">
        <f t="shared" si="684"/>
        <v/>
      </c>
      <c r="JR87" s="58" t="str">
        <f t="shared" si="685"/>
        <v/>
      </c>
      <c r="JS87" s="58" t="str">
        <f t="shared" si="686"/>
        <v/>
      </c>
      <c r="JT87" s="58" t="str">
        <f t="shared" si="687"/>
        <v/>
      </c>
      <c r="JU87" s="58" t="str">
        <f t="shared" si="688"/>
        <v>$</v>
      </c>
      <c r="JV87" s="58" t="str">
        <f t="shared" si="689"/>
        <v>$</v>
      </c>
      <c r="JW87" s="58" t="str">
        <f t="shared" si="690"/>
        <v>$</v>
      </c>
      <c r="JX87" s="58" t="str">
        <f t="shared" si="691"/>
        <v>$</v>
      </c>
      <c r="JY87" s="58" t="str">
        <f t="shared" si="692"/>
        <v>$</v>
      </c>
      <c r="JZ87" s="58" t="str">
        <f t="shared" si="693"/>
        <v>$</v>
      </c>
      <c r="KA87" s="58" t="str">
        <f t="shared" si="694"/>
        <v>$</v>
      </c>
      <c r="KB87" s="58" t="str">
        <f t="shared" si="695"/>
        <v>$</v>
      </c>
      <c r="KC87" s="58" t="str">
        <f t="shared" si="696"/>
        <v>$</v>
      </c>
      <c r="KD87" s="58" t="str">
        <f t="shared" si="697"/>
        <v>$</v>
      </c>
      <c r="KE87" s="58" t="str">
        <f t="shared" si="698"/>
        <v>$</v>
      </c>
      <c r="KF87" s="58" t="str">
        <f t="shared" si="699"/>
        <v>$</v>
      </c>
      <c r="KG87" s="58" t="str">
        <f t="shared" si="700"/>
        <v>$</v>
      </c>
      <c r="KH87" s="58" t="str">
        <f t="shared" si="701"/>
        <v>$</v>
      </c>
      <c r="KI87" s="58" t="str">
        <f t="shared" si="702"/>
        <v/>
      </c>
      <c r="KJ87" s="58" t="str">
        <f t="shared" si="703"/>
        <v/>
      </c>
      <c r="KK87" s="58" t="str">
        <f t="shared" si="704"/>
        <v/>
      </c>
      <c r="KL87" s="58" t="str">
        <f t="shared" si="705"/>
        <v/>
      </c>
      <c r="KM87" s="58" t="str">
        <f t="shared" si="706"/>
        <v/>
      </c>
      <c r="KN87" s="58" t="str">
        <f t="shared" si="707"/>
        <v/>
      </c>
      <c r="KO87" s="58" t="str">
        <f t="shared" si="708"/>
        <v/>
      </c>
      <c r="KP87" s="58" t="str">
        <f t="shared" si="709"/>
        <v/>
      </c>
      <c r="KQ87" s="58" t="str">
        <f t="shared" si="710"/>
        <v/>
      </c>
      <c r="KR87" s="58" t="str">
        <f t="shared" si="711"/>
        <v/>
      </c>
      <c r="KS87" s="58" t="str">
        <f t="shared" si="712"/>
        <v/>
      </c>
      <c r="KT87" s="58" t="str">
        <f t="shared" si="713"/>
        <v/>
      </c>
      <c r="KU87" s="58" t="str">
        <f t="shared" si="714"/>
        <v/>
      </c>
      <c r="KV87" s="58" t="str">
        <f t="shared" si="715"/>
        <v/>
      </c>
      <c r="KW87" s="58" t="str">
        <f t="shared" si="716"/>
        <v/>
      </c>
      <c r="KX87" s="58" t="str">
        <f t="shared" si="717"/>
        <v/>
      </c>
    </row>
    <row r="88" spans="7:310" x14ac:dyDescent="0.55000000000000004">
      <c r="G88" s="64"/>
      <c r="H88" s="40" t="s">
        <v>36</v>
      </c>
      <c r="I88" s="65" t="s">
        <v>62</v>
      </c>
      <c r="K88" s="39" t="str">
        <f t="shared" si="418"/>
        <v/>
      </c>
      <c r="L88" s="39" t="str">
        <f t="shared" si="419"/>
        <v/>
      </c>
      <c r="M88" s="39" t="str">
        <f t="shared" si="420"/>
        <v/>
      </c>
      <c r="N88" s="58" t="str">
        <f t="shared" si="421"/>
        <v>$</v>
      </c>
      <c r="O88" s="39" t="str">
        <f t="shared" si="422"/>
        <v/>
      </c>
      <c r="P88" s="39" t="str">
        <f t="shared" si="423"/>
        <v/>
      </c>
      <c r="Q88" s="39" t="str">
        <f t="shared" si="424"/>
        <v/>
      </c>
      <c r="R88" s="39" t="str">
        <f t="shared" si="425"/>
        <v/>
      </c>
      <c r="S88" s="39" t="str">
        <f t="shared" si="426"/>
        <v/>
      </c>
      <c r="T88" s="39" t="str">
        <f t="shared" si="427"/>
        <v/>
      </c>
      <c r="U88" s="58" t="str">
        <f t="shared" si="428"/>
        <v>$</v>
      </c>
      <c r="V88" s="39" t="str">
        <f t="shared" si="429"/>
        <v/>
      </c>
      <c r="W88" s="39" t="str">
        <f t="shared" si="430"/>
        <v/>
      </c>
      <c r="X88" s="39" t="str">
        <f t="shared" si="431"/>
        <v/>
      </c>
      <c r="Y88" s="39" t="str">
        <f t="shared" si="432"/>
        <v/>
      </c>
      <c r="Z88" s="39" t="str">
        <f t="shared" si="433"/>
        <v/>
      </c>
      <c r="AA88" s="39" t="str">
        <f t="shared" si="434"/>
        <v/>
      </c>
      <c r="AB88" s="39" t="str">
        <f t="shared" si="435"/>
        <v/>
      </c>
      <c r="AC88" s="39" t="str">
        <f t="shared" si="436"/>
        <v/>
      </c>
      <c r="AD88" s="39" t="str">
        <f t="shared" si="437"/>
        <v>$</v>
      </c>
      <c r="AE88" s="39" t="str">
        <f t="shared" si="438"/>
        <v/>
      </c>
      <c r="AF88" s="39" t="str">
        <f t="shared" si="439"/>
        <v/>
      </c>
      <c r="AG88" s="39" t="str">
        <f t="shared" si="440"/>
        <v/>
      </c>
      <c r="AH88" s="39" t="str">
        <f t="shared" si="441"/>
        <v/>
      </c>
      <c r="AI88" s="39" t="str">
        <f t="shared" si="442"/>
        <v>$</v>
      </c>
      <c r="AJ88" s="39" t="str">
        <f t="shared" si="443"/>
        <v/>
      </c>
      <c r="AK88" s="39" t="str">
        <f t="shared" si="444"/>
        <v/>
      </c>
      <c r="AL88" s="39" t="str">
        <f t="shared" si="445"/>
        <v/>
      </c>
      <c r="AM88" s="39" t="str">
        <f t="shared" si="446"/>
        <v>$</v>
      </c>
      <c r="AN88" s="39" t="str">
        <f t="shared" si="447"/>
        <v/>
      </c>
      <c r="AO88" s="39" t="str">
        <f t="shared" si="448"/>
        <v/>
      </c>
      <c r="AP88" s="39" t="str">
        <f t="shared" si="449"/>
        <v/>
      </c>
      <c r="AQ88" s="39" t="str">
        <f t="shared" si="450"/>
        <v>$</v>
      </c>
      <c r="AR88" s="74" t="str">
        <f t="shared" si="451"/>
        <v/>
      </c>
      <c r="AS88" s="74" t="str">
        <f t="shared" si="452"/>
        <v/>
      </c>
      <c r="AT88" s="74" t="str">
        <f t="shared" si="453"/>
        <v/>
      </c>
      <c r="AU88" s="74" t="str">
        <f t="shared" si="454"/>
        <v/>
      </c>
      <c r="AV88" s="74" t="str">
        <f t="shared" si="455"/>
        <v/>
      </c>
      <c r="AW88" s="74" t="str">
        <f t="shared" si="456"/>
        <v/>
      </c>
      <c r="AX88" s="74" t="str">
        <f t="shared" si="457"/>
        <v/>
      </c>
      <c r="AY88" s="74" t="str">
        <f t="shared" si="458"/>
        <v/>
      </c>
      <c r="AZ88" s="74" t="str">
        <f t="shared" si="459"/>
        <v/>
      </c>
      <c r="BA88" s="74" t="str">
        <f t="shared" si="460"/>
        <v/>
      </c>
      <c r="BB88" s="74" t="str">
        <f t="shared" si="461"/>
        <v/>
      </c>
      <c r="BC88" s="74" t="str">
        <f t="shared" si="462"/>
        <v/>
      </c>
      <c r="BD88" s="74" t="str">
        <f t="shared" si="463"/>
        <v/>
      </c>
      <c r="BE88" s="74" t="str">
        <f t="shared" si="464"/>
        <v/>
      </c>
      <c r="BF88" s="74" t="str">
        <f t="shared" si="465"/>
        <v/>
      </c>
      <c r="BG88" s="74" t="str">
        <f t="shared" si="466"/>
        <v/>
      </c>
      <c r="BH88" s="74" t="str">
        <f t="shared" si="467"/>
        <v/>
      </c>
      <c r="BI88" s="74" t="str">
        <f t="shared" si="468"/>
        <v/>
      </c>
      <c r="BJ88" s="74" t="str">
        <f t="shared" si="469"/>
        <v/>
      </c>
      <c r="BK88" s="74" t="str">
        <f t="shared" si="470"/>
        <v/>
      </c>
      <c r="BL88" s="74" t="str">
        <f t="shared" si="471"/>
        <v/>
      </c>
      <c r="BM88" s="74" t="str">
        <f t="shared" si="472"/>
        <v/>
      </c>
      <c r="BN88" s="74" t="str">
        <f t="shared" si="473"/>
        <v/>
      </c>
      <c r="BO88" s="74" t="str">
        <f t="shared" si="474"/>
        <v/>
      </c>
      <c r="BP88" s="74" t="str">
        <f t="shared" si="475"/>
        <v/>
      </c>
      <c r="BQ88" s="74" t="str">
        <f t="shared" si="476"/>
        <v/>
      </c>
      <c r="BR88" s="74" t="str">
        <f t="shared" si="477"/>
        <v/>
      </c>
      <c r="BS88" s="74" t="str">
        <f t="shared" si="478"/>
        <v/>
      </c>
      <c r="BT88" s="74" t="str">
        <f t="shared" si="479"/>
        <v/>
      </c>
      <c r="BU88" s="74" t="str">
        <f t="shared" si="480"/>
        <v/>
      </c>
      <c r="BV88" s="74" t="str">
        <f t="shared" si="481"/>
        <v/>
      </c>
      <c r="BW88" s="74" t="str">
        <f t="shared" si="482"/>
        <v/>
      </c>
      <c r="BX88" s="74" t="str">
        <f t="shared" si="483"/>
        <v/>
      </c>
      <c r="BY88" s="74" t="str">
        <f t="shared" si="484"/>
        <v/>
      </c>
      <c r="BZ88" s="74" t="str">
        <f t="shared" si="485"/>
        <v/>
      </c>
      <c r="CA88" s="74" t="str">
        <f t="shared" si="486"/>
        <v>$</v>
      </c>
      <c r="CB88" s="74" t="str">
        <f t="shared" si="487"/>
        <v/>
      </c>
      <c r="CC88" s="74" t="str">
        <f t="shared" si="488"/>
        <v/>
      </c>
      <c r="CD88" s="74" t="str">
        <f t="shared" si="489"/>
        <v/>
      </c>
      <c r="CE88" s="74" t="str">
        <f t="shared" si="490"/>
        <v/>
      </c>
      <c r="CF88" s="74" t="str">
        <f t="shared" si="491"/>
        <v/>
      </c>
      <c r="CG88" s="74" t="str">
        <f t="shared" si="492"/>
        <v>$</v>
      </c>
      <c r="CH88" s="74" t="str">
        <f t="shared" si="493"/>
        <v/>
      </c>
      <c r="CI88" s="74" t="str">
        <f t="shared" si="494"/>
        <v/>
      </c>
      <c r="CJ88" s="74" t="str">
        <f t="shared" si="495"/>
        <v/>
      </c>
      <c r="CK88" s="74" t="str">
        <f t="shared" si="496"/>
        <v/>
      </c>
      <c r="CL88" s="74" t="str">
        <f t="shared" si="497"/>
        <v/>
      </c>
      <c r="CM88" s="74" t="str">
        <f t="shared" si="498"/>
        <v/>
      </c>
      <c r="CN88" s="74" t="str">
        <f t="shared" si="499"/>
        <v/>
      </c>
      <c r="CO88" s="74" t="str">
        <f t="shared" si="500"/>
        <v/>
      </c>
      <c r="CP88" s="74" t="str">
        <f t="shared" si="501"/>
        <v/>
      </c>
      <c r="CQ88" s="74" t="str">
        <f t="shared" si="502"/>
        <v/>
      </c>
      <c r="CR88" s="74" t="str">
        <f t="shared" si="503"/>
        <v/>
      </c>
      <c r="CS88" s="74" t="str">
        <f t="shared" si="504"/>
        <v/>
      </c>
      <c r="CT88" s="74" t="str">
        <f t="shared" si="505"/>
        <v/>
      </c>
      <c r="CU88" s="74" t="str">
        <f t="shared" si="506"/>
        <v/>
      </c>
      <c r="CV88" s="74" t="str">
        <f t="shared" si="507"/>
        <v/>
      </c>
      <c r="CW88" s="74" t="str">
        <f t="shared" si="508"/>
        <v/>
      </c>
      <c r="CX88" s="74" t="str">
        <f t="shared" si="509"/>
        <v/>
      </c>
      <c r="CY88" s="74" t="str">
        <f t="shared" si="510"/>
        <v/>
      </c>
      <c r="CZ88" s="74" t="str">
        <f t="shared" si="511"/>
        <v/>
      </c>
      <c r="DA88" s="74" t="str">
        <f t="shared" si="512"/>
        <v/>
      </c>
      <c r="DB88" s="74" t="str">
        <f t="shared" si="513"/>
        <v/>
      </c>
      <c r="DC88" s="74" t="str">
        <f t="shared" si="514"/>
        <v/>
      </c>
      <c r="DD88" s="74" t="str">
        <f t="shared" si="515"/>
        <v/>
      </c>
      <c r="DE88" s="74" t="str">
        <f t="shared" si="516"/>
        <v/>
      </c>
      <c r="DF88" s="74" t="str">
        <f t="shared" si="517"/>
        <v/>
      </c>
      <c r="DG88" s="66" t="str">
        <f t="shared" si="518"/>
        <v/>
      </c>
      <c r="DH88" s="66" t="str">
        <f t="shared" si="519"/>
        <v/>
      </c>
      <c r="DI88" s="66" t="str">
        <f t="shared" si="520"/>
        <v/>
      </c>
      <c r="DJ88" s="66" t="str">
        <f t="shared" si="521"/>
        <v/>
      </c>
      <c r="DK88" s="66" t="str">
        <f t="shared" si="522"/>
        <v/>
      </c>
      <c r="DL88" s="66" t="str">
        <f t="shared" si="523"/>
        <v/>
      </c>
      <c r="DM88" s="66" t="str">
        <f t="shared" si="524"/>
        <v/>
      </c>
      <c r="DN88" s="66" t="str">
        <f t="shared" si="525"/>
        <v/>
      </c>
      <c r="DO88" s="66" t="str">
        <f t="shared" si="526"/>
        <v/>
      </c>
      <c r="DP88" s="66" t="str">
        <f t="shared" si="527"/>
        <v/>
      </c>
      <c r="DQ88" s="66" t="str">
        <f t="shared" si="528"/>
        <v/>
      </c>
      <c r="DR88" s="66" t="str">
        <f t="shared" si="529"/>
        <v/>
      </c>
      <c r="DS88" s="66" t="str">
        <f t="shared" si="530"/>
        <v/>
      </c>
      <c r="DT88" s="66" t="str">
        <f t="shared" si="531"/>
        <v/>
      </c>
      <c r="DU88" s="66" t="str">
        <f t="shared" si="532"/>
        <v/>
      </c>
      <c r="DV88" s="66" t="str">
        <f t="shared" si="533"/>
        <v/>
      </c>
      <c r="DW88" s="66" t="str">
        <f t="shared" si="534"/>
        <v/>
      </c>
      <c r="DX88" s="66" t="str">
        <f t="shared" si="535"/>
        <v/>
      </c>
      <c r="DY88" s="66" t="str">
        <f t="shared" si="536"/>
        <v/>
      </c>
      <c r="DZ88" s="66" t="str">
        <f t="shared" si="537"/>
        <v/>
      </c>
      <c r="EA88" s="66" t="str">
        <f t="shared" si="538"/>
        <v/>
      </c>
      <c r="EB88" s="66" t="str">
        <f t="shared" si="539"/>
        <v/>
      </c>
      <c r="EC88" s="66" t="str">
        <f t="shared" si="540"/>
        <v/>
      </c>
      <c r="ED88" s="66" t="str">
        <f t="shared" si="541"/>
        <v/>
      </c>
      <c r="EE88" s="66" t="str">
        <f t="shared" si="542"/>
        <v/>
      </c>
      <c r="EF88" s="66" t="str">
        <f t="shared" si="543"/>
        <v/>
      </c>
      <c r="EG88" s="66" t="str">
        <f t="shared" si="544"/>
        <v/>
      </c>
      <c r="EH88" s="66" t="str">
        <f t="shared" si="545"/>
        <v/>
      </c>
      <c r="EI88" s="66" t="str">
        <f t="shared" si="546"/>
        <v/>
      </c>
      <c r="EJ88" s="66" t="str">
        <f t="shared" si="547"/>
        <v/>
      </c>
      <c r="EK88" s="66" t="str">
        <f t="shared" si="548"/>
        <v/>
      </c>
      <c r="EL88" s="66" t="str">
        <f t="shared" si="549"/>
        <v/>
      </c>
      <c r="EM88" s="66" t="str">
        <f t="shared" si="550"/>
        <v/>
      </c>
      <c r="EN88" s="66" t="str">
        <f t="shared" si="551"/>
        <v/>
      </c>
      <c r="EO88" s="66" t="str">
        <f t="shared" si="552"/>
        <v/>
      </c>
      <c r="EP88" s="66" t="str">
        <f t="shared" si="553"/>
        <v/>
      </c>
      <c r="EQ88" s="66" t="str">
        <f t="shared" si="554"/>
        <v/>
      </c>
      <c r="ER88" s="66" t="str">
        <f t="shared" si="555"/>
        <v/>
      </c>
      <c r="ES88" s="66" t="str">
        <f t="shared" si="556"/>
        <v/>
      </c>
      <c r="ET88" s="66" t="str">
        <f t="shared" si="557"/>
        <v/>
      </c>
      <c r="EU88" s="66" t="str">
        <f t="shared" si="558"/>
        <v/>
      </c>
      <c r="EV88" s="66" t="str">
        <f t="shared" si="559"/>
        <v/>
      </c>
      <c r="EW88" s="66" t="str">
        <f t="shared" si="560"/>
        <v/>
      </c>
      <c r="EX88" s="66" t="str">
        <f t="shared" si="561"/>
        <v/>
      </c>
      <c r="EY88" s="66" t="str">
        <f t="shared" si="562"/>
        <v/>
      </c>
      <c r="EZ88" s="66" t="str">
        <f t="shared" si="563"/>
        <v/>
      </c>
      <c r="FA88" s="66" t="str">
        <f t="shared" si="564"/>
        <v/>
      </c>
      <c r="FB88" s="66" t="str">
        <f t="shared" si="565"/>
        <v/>
      </c>
      <c r="FC88" s="66" t="str">
        <f t="shared" si="566"/>
        <v/>
      </c>
      <c r="FD88" s="66" t="str">
        <f t="shared" si="567"/>
        <v/>
      </c>
      <c r="FE88" s="66" t="str">
        <f t="shared" si="568"/>
        <v/>
      </c>
      <c r="FF88" s="66" t="str">
        <f t="shared" si="569"/>
        <v/>
      </c>
      <c r="FG88" s="66" t="str">
        <f t="shared" si="570"/>
        <v/>
      </c>
      <c r="FH88" s="66" t="str">
        <f t="shared" si="571"/>
        <v/>
      </c>
      <c r="FI88" s="66" t="str">
        <f t="shared" si="572"/>
        <v/>
      </c>
      <c r="FJ88" s="66" t="str">
        <f t="shared" si="573"/>
        <v/>
      </c>
      <c r="FK88" s="66" t="str">
        <f t="shared" si="574"/>
        <v/>
      </c>
      <c r="FL88" s="66" t="str">
        <f t="shared" si="575"/>
        <v/>
      </c>
      <c r="FM88" s="66" t="str">
        <f t="shared" si="576"/>
        <v/>
      </c>
      <c r="FN88" s="66" t="str">
        <f t="shared" si="577"/>
        <v/>
      </c>
      <c r="FO88" s="66" t="str">
        <f t="shared" si="578"/>
        <v/>
      </c>
      <c r="FP88" s="66" t="str">
        <f t="shared" si="579"/>
        <v/>
      </c>
      <c r="FQ88" s="66" t="str">
        <f t="shared" si="580"/>
        <v/>
      </c>
      <c r="FR88" s="66" t="str">
        <f t="shared" si="581"/>
        <v/>
      </c>
      <c r="FS88" s="66" t="str">
        <f t="shared" si="582"/>
        <v/>
      </c>
      <c r="FT88" s="66" t="str">
        <f t="shared" si="583"/>
        <v/>
      </c>
      <c r="FU88" s="66" t="str">
        <f t="shared" si="584"/>
        <v/>
      </c>
      <c r="FV88" s="66" t="str">
        <f t="shared" si="585"/>
        <v/>
      </c>
      <c r="FW88" s="66" t="str">
        <f t="shared" si="586"/>
        <v/>
      </c>
      <c r="FX88" s="66" t="str">
        <f t="shared" si="587"/>
        <v/>
      </c>
      <c r="FY88" s="66" t="str">
        <f t="shared" si="588"/>
        <v/>
      </c>
      <c r="FZ88" s="66" t="str">
        <f t="shared" si="589"/>
        <v/>
      </c>
      <c r="GA88" s="66" t="str">
        <f t="shared" si="590"/>
        <v/>
      </c>
      <c r="GB88" s="66" t="str">
        <f t="shared" si="591"/>
        <v/>
      </c>
      <c r="GC88" s="66" t="str">
        <f t="shared" si="592"/>
        <v/>
      </c>
      <c r="GD88" s="66" t="str">
        <f t="shared" si="593"/>
        <v/>
      </c>
      <c r="GE88" s="66" t="str">
        <f t="shared" si="594"/>
        <v/>
      </c>
      <c r="GF88" s="66" t="str">
        <f t="shared" si="595"/>
        <v/>
      </c>
      <c r="GG88" s="66" t="str">
        <f t="shared" si="596"/>
        <v/>
      </c>
      <c r="GH88" s="66" t="str">
        <f t="shared" si="597"/>
        <v/>
      </c>
      <c r="GI88" s="66" t="str">
        <f t="shared" si="598"/>
        <v/>
      </c>
      <c r="GJ88" s="66" t="str">
        <f t="shared" si="599"/>
        <v/>
      </c>
      <c r="GK88" s="66" t="str">
        <f t="shared" si="600"/>
        <v/>
      </c>
      <c r="GL88" s="66" t="str">
        <f t="shared" si="601"/>
        <v/>
      </c>
      <c r="GM88" s="66" t="str">
        <f t="shared" si="602"/>
        <v/>
      </c>
      <c r="GN88" s="66" t="str">
        <f t="shared" si="603"/>
        <v/>
      </c>
      <c r="GO88" s="66" t="str">
        <f t="shared" si="604"/>
        <v/>
      </c>
      <c r="GP88" s="66" t="str">
        <f t="shared" si="605"/>
        <v/>
      </c>
      <c r="GQ88" s="66" t="str">
        <f t="shared" si="606"/>
        <v/>
      </c>
      <c r="GR88" s="66" t="str">
        <f t="shared" si="607"/>
        <v/>
      </c>
      <c r="GS88" s="66" t="str">
        <f t="shared" si="608"/>
        <v/>
      </c>
      <c r="GT88" s="66" t="str">
        <f t="shared" si="609"/>
        <v/>
      </c>
      <c r="GU88" s="66" t="str">
        <f t="shared" si="610"/>
        <v/>
      </c>
      <c r="GV88" s="66" t="str">
        <f t="shared" si="611"/>
        <v/>
      </c>
      <c r="GW88" s="66" t="str">
        <f t="shared" si="612"/>
        <v/>
      </c>
      <c r="GX88" s="66" t="str">
        <f t="shared" si="613"/>
        <v/>
      </c>
      <c r="GY88" s="66" t="str">
        <f t="shared" si="614"/>
        <v/>
      </c>
      <c r="GZ88" s="66" t="str">
        <f t="shared" si="615"/>
        <v/>
      </c>
      <c r="HA88" s="66" t="str">
        <f t="shared" si="616"/>
        <v/>
      </c>
      <c r="HB88" s="66" t="str">
        <f t="shared" si="617"/>
        <v/>
      </c>
      <c r="HC88" s="58" t="str">
        <f t="shared" si="618"/>
        <v/>
      </c>
      <c r="HD88" s="58" t="str">
        <f t="shared" si="619"/>
        <v/>
      </c>
      <c r="HE88" s="58" t="str">
        <f t="shared" si="620"/>
        <v/>
      </c>
      <c r="HF88" s="58" t="str">
        <f t="shared" si="621"/>
        <v/>
      </c>
      <c r="HG88" s="58" t="str">
        <f t="shared" si="622"/>
        <v/>
      </c>
      <c r="HH88" s="58" t="str">
        <f t="shared" si="623"/>
        <v/>
      </c>
      <c r="HI88" s="58" t="str">
        <f t="shared" si="624"/>
        <v/>
      </c>
      <c r="HJ88" s="58" t="str">
        <f t="shared" si="625"/>
        <v/>
      </c>
      <c r="HK88" s="58" t="str">
        <f t="shared" si="626"/>
        <v/>
      </c>
      <c r="HL88" s="58" t="str">
        <f t="shared" si="627"/>
        <v/>
      </c>
      <c r="HM88" s="58" t="str">
        <f t="shared" si="628"/>
        <v/>
      </c>
      <c r="HN88" s="58" t="str">
        <f t="shared" si="629"/>
        <v/>
      </c>
      <c r="HO88" s="58" t="str">
        <f t="shared" si="630"/>
        <v/>
      </c>
      <c r="HP88" s="58" t="str">
        <f t="shared" si="631"/>
        <v/>
      </c>
      <c r="HQ88" s="58" t="str">
        <f t="shared" si="632"/>
        <v/>
      </c>
      <c r="HR88" s="58" t="str">
        <f t="shared" si="633"/>
        <v/>
      </c>
      <c r="HS88" s="58" t="str">
        <f t="shared" si="634"/>
        <v/>
      </c>
      <c r="HT88" s="58" t="str">
        <f t="shared" si="635"/>
        <v/>
      </c>
      <c r="HU88" s="58" t="str">
        <f t="shared" si="636"/>
        <v/>
      </c>
      <c r="HV88" s="58" t="str">
        <f t="shared" si="637"/>
        <v/>
      </c>
      <c r="HW88" s="58" t="str">
        <f t="shared" si="638"/>
        <v/>
      </c>
      <c r="HX88" s="58" t="str">
        <f t="shared" si="639"/>
        <v/>
      </c>
      <c r="HY88" s="58" t="str">
        <f t="shared" si="640"/>
        <v/>
      </c>
      <c r="HZ88" s="58" t="str">
        <f t="shared" si="641"/>
        <v/>
      </c>
      <c r="IA88" s="58" t="str">
        <f t="shared" si="642"/>
        <v/>
      </c>
      <c r="IB88" s="58" t="str">
        <f t="shared" si="643"/>
        <v/>
      </c>
      <c r="IC88" s="58" t="str">
        <f t="shared" si="644"/>
        <v/>
      </c>
      <c r="ID88" s="58" t="str">
        <f t="shared" si="645"/>
        <v/>
      </c>
      <c r="IE88" s="58" t="str">
        <f t="shared" si="646"/>
        <v/>
      </c>
      <c r="IF88" s="58" t="str">
        <f t="shared" si="647"/>
        <v/>
      </c>
      <c r="IG88" s="58" t="str">
        <f t="shared" si="648"/>
        <v/>
      </c>
      <c r="IH88" s="58" t="str">
        <f t="shared" si="649"/>
        <v/>
      </c>
      <c r="II88" s="58" t="str">
        <f t="shared" si="650"/>
        <v/>
      </c>
      <c r="IJ88" s="58" t="str">
        <f t="shared" si="651"/>
        <v/>
      </c>
      <c r="IK88" s="58" t="str">
        <f t="shared" si="652"/>
        <v/>
      </c>
      <c r="IL88" s="58" t="str">
        <f t="shared" si="653"/>
        <v/>
      </c>
      <c r="IM88" s="58" t="str">
        <f t="shared" si="654"/>
        <v/>
      </c>
      <c r="IN88" s="58" t="str">
        <f t="shared" si="655"/>
        <v/>
      </c>
      <c r="IO88" s="58" t="str">
        <f t="shared" si="656"/>
        <v/>
      </c>
      <c r="IP88" s="58" t="str">
        <f t="shared" si="657"/>
        <v/>
      </c>
      <c r="IQ88" s="58" t="str">
        <f t="shared" si="658"/>
        <v/>
      </c>
      <c r="IR88" s="58" t="str">
        <f t="shared" si="659"/>
        <v/>
      </c>
      <c r="IS88" s="58" t="str">
        <f t="shared" si="660"/>
        <v/>
      </c>
      <c r="IT88" s="58" t="str">
        <f t="shared" si="661"/>
        <v/>
      </c>
      <c r="IU88" s="58" t="str">
        <f t="shared" si="662"/>
        <v/>
      </c>
      <c r="IV88" s="58" t="str">
        <f t="shared" si="663"/>
        <v/>
      </c>
      <c r="IW88" s="58" t="str">
        <f t="shared" si="664"/>
        <v/>
      </c>
      <c r="IX88" s="58" t="str">
        <f t="shared" si="665"/>
        <v/>
      </c>
      <c r="IY88" s="58" t="str">
        <f t="shared" si="666"/>
        <v/>
      </c>
      <c r="IZ88" s="58" t="str">
        <f t="shared" si="667"/>
        <v/>
      </c>
      <c r="JA88" s="58" t="str">
        <f t="shared" si="668"/>
        <v/>
      </c>
      <c r="JB88" s="58" t="str">
        <f t="shared" si="669"/>
        <v/>
      </c>
      <c r="JC88" s="58" t="str">
        <f t="shared" si="670"/>
        <v/>
      </c>
      <c r="JD88" s="58" t="str">
        <f t="shared" si="671"/>
        <v/>
      </c>
      <c r="JE88" s="58" t="str">
        <f t="shared" si="672"/>
        <v/>
      </c>
      <c r="JF88" s="58" t="str">
        <f t="shared" si="673"/>
        <v/>
      </c>
      <c r="JG88" s="58" t="str">
        <f t="shared" si="674"/>
        <v/>
      </c>
      <c r="JH88" s="58" t="str">
        <f t="shared" si="675"/>
        <v/>
      </c>
      <c r="JI88" s="58" t="str">
        <f t="shared" si="676"/>
        <v/>
      </c>
      <c r="JJ88" s="58" t="str">
        <f t="shared" si="677"/>
        <v/>
      </c>
      <c r="JK88" s="58" t="str">
        <f t="shared" si="678"/>
        <v/>
      </c>
      <c r="JL88" s="58" t="str">
        <f t="shared" si="679"/>
        <v/>
      </c>
      <c r="JM88" s="58" t="str">
        <f t="shared" si="680"/>
        <v/>
      </c>
      <c r="JN88" s="58" t="str">
        <f t="shared" si="681"/>
        <v/>
      </c>
      <c r="JO88" s="58" t="str">
        <f t="shared" si="682"/>
        <v/>
      </c>
      <c r="JP88" s="58" t="str">
        <f t="shared" si="683"/>
        <v/>
      </c>
      <c r="JQ88" s="58" t="str">
        <f t="shared" si="684"/>
        <v/>
      </c>
      <c r="JR88" s="58" t="str">
        <f t="shared" si="685"/>
        <v/>
      </c>
      <c r="JS88" s="58" t="str">
        <f t="shared" si="686"/>
        <v/>
      </c>
      <c r="JT88" s="58" t="str">
        <f t="shared" si="687"/>
        <v/>
      </c>
      <c r="JU88" s="58" t="str">
        <f t="shared" si="688"/>
        <v/>
      </c>
      <c r="JV88" s="58" t="str">
        <f t="shared" si="689"/>
        <v/>
      </c>
      <c r="JW88" s="58" t="str">
        <f t="shared" si="690"/>
        <v/>
      </c>
      <c r="JX88" s="58" t="str">
        <f t="shared" si="691"/>
        <v/>
      </c>
      <c r="JY88" s="58" t="str">
        <f t="shared" si="692"/>
        <v/>
      </c>
      <c r="JZ88" s="58" t="str">
        <f t="shared" si="693"/>
        <v/>
      </c>
      <c r="KA88" s="58" t="str">
        <f t="shared" si="694"/>
        <v/>
      </c>
      <c r="KB88" s="58" t="str">
        <f t="shared" si="695"/>
        <v/>
      </c>
      <c r="KC88" s="58" t="str">
        <f t="shared" si="696"/>
        <v/>
      </c>
      <c r="KD88" s="58" t="str">
        <f t="shared" si="697"/>
        <v/>
      </c>
      <c r="KE88" s="58" t="str">
        <f t="shared" si="698"/>
        <v/>
      </c>
      <c r="KF88" s="58" t="str">
        <f t="shared" si="699"/>
        <v/>
      </c>
      <c r="KG88" s="58" t="str">
        <f t="shared" si="700"/>
        <v/>
      </c>
      <c r="KH88" s="58" t="str">
        <f t="shared" si="701"/>
        <v/>
      </c>
      <c r="KI88" s="58" t="str">
        <f t="shared" si="702"/>
        <v/>
      </c>
      <c r="KJ88" s="58" t="str">
        <f t="shared" si="703"/>
        <v/>
      </c>
      <c r="KK88" s="58" t="str">
        <f t="shared" si="704"/>
        <v/>
      </c>
      <c r="KL88" s="58" t="str">
        <f t="shared" si="705"/>
        <v/>
      </c>
      <c r="KM88" s="58" t="str">
        <f t="shared" si="706"/>
        <v/>
      </c>
      <c r="KN88" s="58" t="str">
        <f t="shared" si="707"/>
        <v/>
      </c>
      <c r="KO88" s="58" t="str">
        <f t="shared" si="708"/>
        <v/>
      </c>
      <c r="KP88" s="58" t="str">
        <f t="shared" si="709"/>
        <v/>
      </c>
      <c r="KQ88" s="58" t="str">
        <f t="shared" si="710"/>
        <v/>
      </c>
      <c r="KR88" s="58" t="str">
        <f t="shared" si="711"/>
        <v/>
      </c>
      <c r="KS88" s="58" t="str">
        <f t="shared" si="712"/>
        <v/>
      </c>
      <c r="KT88" s="58" t="str">
        <f t="shared" si="713"/>
        <v/>
      </c>
      <c r="KU88" s="58" t="str">
        <f t="shared" si="714"/>
        <v/>
      </c>
      <c r="KV88" s="58" t="str">
        <f t="shared" si="715"/>
        <v/>
      </c>
      <c r="KW88" s="58" t="str">
        <f t="shared" si="716"/>
        <v/>
      </c>
      <c r="KX88" s="58" t="str">
        <f t="shared" si="717"/>
        <v/>
      </c>
    </row>
    <row r="89" spans="7:310" x14ac:dyDescent="0.55000000000000004">
      <c r="G89" s="64"/>
      <c r="H89" s="75"/>
      <c r="I89" s="10"/>
      <c r="K89" s="76" t="str" cm="1">
        <f t="array" ref="K89">INDEX(K52:K88,MATCH(TRUE,INDEX(K52:K88&lt;&gt;"",0),0))</f>
        <v>D</v>
      </c>
      <c r="L89" s="76" t="str" cm="1">
        <f t="array" ref="L89">INDEX(L52:L88,MATCH(TRUE,INDEX(L52:L88&lt;&gt;"",0),0))</f>
        <v>E</v>
      </c>
      <c r="M89" s="76" t="str" cm="1">
        <f t="array" ref="M89">INDEX(M52:M88,MATCH(TRUE,INDEX(M52:M88&lt;&gt;"",0),0))</f>
        <v>R</v>
      </c>
      <c r="N89" s="76" t="str" cm="1">
        <f t="array" ref="N89">INDEX(N52:N88,MATCH(TRUE,INDEX(N52:N88&lt;&gt;"",0),0))</f>
        <v>$</v>
      </c>
      <c r="O89" s="76" t="str" cm="1">
        <f t="array" ref="O89">INDEX(O52:O88,MATCH(TRUE,INDEX(O52:O88&lt;&gt;"",0),0))</f>
        <v>B</v>
      </c>
      <c r="P89" s="76" t="str" cm="1">
        <f t="array" ref="P89">INDEX(P52:P88,MATCH(TRUE,INDEX(P52:P88&lt;&gt;"",0),0))</f>
        <v>E</v>
      </c>
      <c r="Q89" s="76" t="str" cm="1">
        <f t="array" ref="Q89">INDEX(Q52:Q88,MATCH(TRUE,INDEX(Q52:Q88&lt;&gt;"",0),0))</f>
        <v>T</v>
      </c>
      <c r="R89" s="76" t="str" cm="1">
        <f t="array" ref="R89">INDEX(R52:R88,MATCH(TRUE,INDEX(R52:R88&lt;&gt;"",0),0))</f>
        <v>R</v>
      </c>
      <c r="S89" s="76" t="str" cm="1">
        <f t="array" ref="S89">INDEX(S52:S88,MATCH(TRUE,INDEX(S52:S88&lt;&gt;"",0),0))</f>
        <v>A</v>
      </c>
      <c r="T89" s="76" t="str" cm="1">
        <f t="array" ref="T89">INDEX(T52:T88,MATCH(TRUE,INDEX(T52:T88&lt;&gt;"",0),0))</f>
        <v>G</v>
      </c>
      <c r="U89" s="76" t="str" cm="1">
        <f t="array" ref="U89">INDEX(U52:U88,MATCH(TRUE,INDEX(U52:U88&lt;&gt;"",0),0))</f>
        <v>$</v>
      </c>
      <c r="V89" s="76" t="str" cm="1">
        <f t="array" ref="V89">INDEX(V52:V88,MATCH(TRUE,INDEX(V52:V88&lt;&gt;"",0),0))</f>
        <v>B</v>
      </c>
      <c r="W89" s="76" t="str" cm="1">
        <f t="array" ref="W89">INDEX(W52:W88,MATCH(TRUE,INDEX(W52:W88&lt;&gt;"",0),0))</f>
        <v>E</v>
      </c>
      <c r="X89" s="76" t="str" cm="1">
        <f t="array" ref="X89">INDEX(X52:X88,MATCH(TRUE,INDEX(X52:X88&lt;&gt;"",0),0))</f>
        <v>L</v>
      </c>
      <c r="Y89" s="76" t="str" cm="1">
        <f t="array" ref="Y89">INDEX(Y52:Y88,MATCH(TRUE,INDEX(Y52:Y88&lt;&gt;"",0),0))</f>
        <v>A</v>
      </c>
      <c r="Z89" s="76" t="str" cm="1">
        <f t="array" ref="Z89">INDEX(Z52:Z88,MATCH(TRUE,INDEX(Z52:Z88&lt;&gt;"",0),0))</f>
        <v>E</v>
      </c>
      <c r="AA89" s="76" t="str" cm="1">
        <f t="array" ref="AA89">INDEX(AA52:AA88,MATCH(TRUE,INDEX(AA52:AA88&lt;&gt;"",0),0))</f>
        <v>U</v>
      </c>
      <c r="AB89" s="76" t="str" cm="1">
        <f t="array" ref="AB89">INDEX(AB52:AB88,MATCH(TRUE,INDEX(AB52:AB88&lt;&gt;"",0),0))</f>
        <v>F</v>
      </c>
      <c r="AC89" s="76" t="str" cm="1">
        <f t="array" ref="AC89">INDEX(AC52:AC88,MATCH(TRUE,INDEX(AC52:AC88&lt;&gt;"",0),0))</f>
        <v>T</v>
      </c>
      <c r="AD89" s="76" t="str" cm="1">
        <f t="array" ref="AD89">INDEX(AD52:AD88,MATCH(TRUE,INDEX(AD52:AD88&lt;&gt;"",0),0))</f>
        <v>$</v>
      </c>
      <c r="AE89" s="76" t="str" cm="1">
        <f t="array" ref="AE89">INDEX(AE52:AE88,MATCH(TRUE,INDEX(AE52:AE88&lt;&gt;"",0),0))</f>
        <v>S</v>
      </c>
      <c r="AF89" s="76" t="str" cm="1">
        <f t="array" ref="AF89">INDEX(AF52:AF88,MATCH(TRUE,INDEX(AF52:AF88&lt;&gt;"",0),0))</f>
        <v>I</v>
      </c>
      <c r="AG89" s="76" t="str" cm="1">
        <f t="array" ref="AG89">INDEX(AG52:AG88,MATCH(TRUE,INDEX(AG52:AG88&lt;&gt;"",0),0))</f>
        <v>C</v>
      </c>
      <c r="AH89" s="76" t="str" cm="1">
        <f t="array" ref="AH89">INDEX(AH52:AH88,MATCH(TRUE,INDEX(AH52:AH88&lt;&gt;"",0),0))</f>
        <v>H</v>
      </c>
      <c r="AI89" s="76" t="str" cm="1">
        <f t="array" ref="AI89">INDEX(AI52:AI88,MATCH(TRUE,INDEX(AI52:AI88&lt;&gt;"",0),0))</f>
        <v>$</v>
      </c>
      <c r="AJ89" s="76" t="str" cm="1">
        <f t="array" ref="AJ89">INDEX(AJ52:AJ88,MATCH(TRUE,INDEX(AJ52:AJ88&lt;&gt;"",0),0))</f>
        <v>A</v>
      </c>
      <c r="AK89" s="76" t="str" cm="1">
        <f t="array" ref="AK89">INDEX(AK52:AK88,MATCH(TRUE,INDEX(AK52:AK88&lt;&gt;"",0),0))</f>
        <v>U</v>
      </c>
      <c r="AL89" s="76" t="str" cm="1">
        <f t="array" ref="AL89">INDEX(AL52:AL88,MATCH(TRUE,INDEX(AL52:AL88&lt;&gt;"",0),0))</f>
        <v>F</v>
      </c>
      <c r="AM89" s="76" t="str" cm="1">
        <f t="array" ref="AM89">INDEX(AM52:AM88,MATCH(TRUE,INDEX(AM52:AM88&lt;&gt;"",0),0))</f>
        <v>$</v>
      </c>
      <c r="AN89" s="76" t="str" cm="1">
        <f t="array" ref="AN89">INDEX(AN52:AN88,MATCH(TRUE,INDEX(AN52:AN88&lt;&gt;"",0),0))</f>
        <v>C</v>
      </c>
      <c r="AO89" s="76" t="str" cm="1">
        <f t="array" ref="AO89">INDEX(AO52:AO88,MATCH(TRUE,INDEX(AO52:AO88&lt;&gt;"",0),0))</f>
        <v>H</v>
      </c>
      <c r="AP89" s="76" t="str" cm="1">
        <f t="array" ref="AP89">INDEX(AP52:AP88,MATCH(TRUE,INDEX(AP52:AP88&lt;&gt;"",0),0))</f>
        <v>F</v>
      </c>
      <c r="AQ89" s="76" t="str" cm="1">
        <f t="array" ref="AQ89">INDEX(AQ52:AQ88,MATCH(TRUE,INDEX(AQ52:AQ88&lt;&gt;"",0),0))</f>
        <v>$</v>
      </c>
      <c r="AR89" s="77" t="str" cm="1">
        <f t="array" ref="AR89">INDEX(AR52:AR88,MATCH(TRUE,INDEX(AR52:AR88&lt;&gt;"",0),0))</f>
        <v>D</v>
      </c>
      <c r="AS89" s="77" t="str" cm="1">
        <f t="array" ref="AS89">INDEX(AS52:AS88,MATCH(TRUE,INDEX(AS52:AS88&lt;&gt;"",0),0))</f>
        <v>R</v>
      </c>
      <c r="AT89" s="77" t="str" cm="1">
        <f t="array" ref="AT89">INDEX(AT52:AT88,MATCH(TRUE,INDEX(AT52:AT88&lt;&gt;"",0),0))</f>
        <v>E</v>
      </c>
      <c r="AU89" s="77" t="str" cm="1">
        <f t="array" ref="AU89">INDEX(AU52:AU88,MATCH(TRUE,INDEX(AU52:AU88&lt;&gt;"",0),0))</f>
        <v>I</v>
      </c>
      <c r="AV89" s="77" t="str" cm="1">
        <f t="array" ref="AV89">INDEX(AV52:AV88,MATCH(TRUE,INDEX(AV52:AV88&lt;&gt;"",0),0))</f>
        <v>T</v>
      </c>
      <c r="AW89" s="77" t="str" cm="1">
        <f t="array" ref="AW89">INDEX(AW52:AW88,MATCH(TRUE,INDEX(AW52:AW88&lt;&gt;"",0),0))</f>
        <v>A</v>
      </c>
      <c r="AX89" s="77" t="str" cm="1">
        <f t="array" ref="AX89">INDEX(AX52:AX88,MATCH(TRUE,INDEX(AX52:AX88&lt;&gt;"",0),0))</f>
        <v>U</v>
      </c>
      <c r="AY89" s="77" t="str" cm="1">
        <f t="array" ref="AY89">INDEX(AY52:AY88,MATCH(TRUE,INDEX(AY52:AY88&lt;&gt;"",0),0))</f>
        <v>S</v>
      </c>
      <c r="AZ89" s="77" t="str" cm="1">
        <f t="array" ref="AZ89">INDEX(AZ52:AZ88,MATCH(TRUE,INDEX(AZ52:AZ88&lt;&gt;"",0),0))</f>
        <v>E</v>
      </c>
      <c r="BA89" s="77" t="str" cm="1">
        <f t="array" ref="BA89">INDEX(BA52:BA88,MATCH(TRUE,INDEX(BA52:BA88&lt;&gt;"",0),0))</f>
        <v>N</v>
      </c>
      <c r="BB89" s="77" t="str" cm="1">
        <f t="array" ref="BB89">INDEX(BB52:BB88,MATCH(TRUE,INDEX(BB52:BB88&lt;&gt;"",0),0))</f>
        <v>D</v>
      </c>
      <c r="BC89" s="77" t="str" cm="1">
        <f t="array" ref="BC89">INDEX(BC52:BC88,MATCH(TRUE,INDEX(BC52:BC88&lt;&gt;"",0),0))</f>
        <v>A</v>
      </c>
      <c r="BD89" s="77" t="str" cm="1">
        <f t="array" ref="BD89">INDEX(BD52:BD88,MATCH(TRUE,INDEX(BD52:BD88&lt;&gt;"",0),0))</f>
        <v>C</v>
      </c>
      <c r="BE89" s="77" t="str" cm="1">
        <f t="array" ref="BE89">INDEX(BE52:BE88,MATCH(TRUE,INDEX(BE52:BE88&lt;&gt;"",0),0))</f>
        <v>H</v>
      </c>
      <c r="BF89" s="77" t="str" cm="1">
        <f t="array" ref="BF89">INDEX(BF52:BF88,MATCH(TRUE,INDEX(BF52:BF88&lt;&gt;"",0),0))</f>
        <v>T</v>
      </c>
      <c r="BG89" s="77" t="str" cm="1">
        <f t="array" ref="BG89">INDEX(BG52:BG88,MATCH(TRUE,INDEX(BG52:BG88&lt;&gt;"",0),0))</f>
        <v>H</v>
      </c>
      <c r="BH89" s="77" t="str" cm="1">
        <f t="array" ref="BH89">INDEX(BH52:BH88,MATCH(TRUE,INDEX(BH52:BH88&lt;&gt;"",0),0))</f>
        <v>U</v>
      </c>
      <c r="BI89" s="77" t="str" cm="1">
        <f t="array" ref="BI89">INDEX(BI52:BI88,MATCH(TRUE,INDEX(BI52:BI88&lt;&gt;"",0),0))</f>
        <v>N</v>
      </c>
      <c r="BJ89" s="77" t="str" cm="1">
        <f t="array" ref="BJ89">INDEX(BJ52:BJ88,MATCH(TRUE,INDEX(BJ52:BJ88&lt;&gt;"",0),0))</f>
        <v>D</v>
      </c>
      <c r="BK89" s="77" t="str" cm="1">
        <f t="array" ref="BK89">INDEX(BK52:BK88,MATCH(TRUE,INDEX(BK52:BK88&lt;&gt;"",0),0))</f>
        <v>E</v>
      </c>
      <c r="BL89" s="77" t="str" cm="1">
        <f t="array" ref="BL89">INDEX(BL52:BL88,MATCH(TRUE,INDEX(BL52:BL88&lt;&gt;"",0),0))</f>
        <v>R</v>
      </c>
      <c r="BM89" s="77" t="str" cm="1">
        <f t="array" ref="BM89">INDEX(BM52:BM88,MATCH(TRUE,INDEX(BM52:BM88&lt;&gt;"",0),0))</f>
        <v>T</v>
      </c>
      <c r="BN89" s="77" t="str" cm="1">
        <f t="array" ref="BN89">INDEX(BN52:BN88,MATCH(TRUE,INDEX(BN52:BN88&lt;&gt;"",0),0))</f>
        <v>E</v>
      </c>
      <c r="BO89" s="77" t="str" cm="1">
        <f t="array" ref="BO89">INDEX(BO52:BO88,MATCH(TRUE,INDEX(BO52:BO88&lt;&gt;"",0),0))</f>
        <v>I</v>
      </c>
      <c r="BP89" s="77" t="str" cm="1">
        <f t="array" ref="BP89">INDEX(BP52:BP88,MATCH(TRUE,INDEX(BP52:BP88&lt;&gt;"",0),0))</f>
        <v>N</v>
      </c>
      <c r="BQ89" s="77" t="str" cm="1">
        <f t="array" ref="BQ89">INDEX(BQ52:BQ88,MATCH(TRUE,INDEX(BQ52:BQ88&lt;&gt;"",0),0))</f>
        <v>U</v>
      </c>
      <c r="BR89" s="77" t="str" cm="1">
        <f t="array" ref="BR89">INDEX(BR52:BR88,MATCH(TRUE,INDEX(BR52:BR88&lt;&gt;"",0),0))</f>
        <v>N</v>
      </c>
      <c r="BS89" s="77" t="str" cm="1">
        <f t="array" ref="BS89">INDEX(BS52:BS88,MATCH(TRUE,INDEX(BS52:BS88&lt;&gt;"",0),0))</f>
        <v>D</v>
      </c>
      <c r="BT89" s="77" t="str" cm="1">
        <f t="array" ref="BT89">INDEX(BT52:BT88,MATCH(TRUE,INDEX(BT52:BT88&lt;&gt;"",0),0))</f>
        <v>V</v>
      </c>
      <c r="BU89" s="77" t="str" cm="1">
        <f t="array" ref="BU89">INDEX(BU52:BU88,MATCH(TRUE,INDEX(BU52:BU88&lt;&gt;"",0),0))</f>
        <v>I</v>
      </c>
      <c r="BV89" s="77" t="str" cm="1">
        <f t="array" ref="BV89">INDEX(BV52:BV88,MATCH(TRUE,INDEX(BV52:BV88&lt;&gt;"",0),0))</f>
        <v>E</v>
      </c>
      <c r="BW89" s="77" t="str" cm="1">
        <f t="array" ref="BW89">INDEX(BW52:BW88,MATCH(TRUE,INDEX(BW52:BW88&lt;&gt;"",0),0))</f>
        <v>R</v>
      </c>
      <c r="BX89" s="77" t="str" cm="1">
        <f t="array" ref="BX89">INDEX(BX52:BX88,MATCH(TRUE,INDEX(BX52:BX88&lt;&gt;"",0),0))</f>
        <v>Z</v>
      </c>
      <c r="BY89" s="77" t="str" cm="1">
        <f t="array" ref="BY89">INDEX(BY52:BY88,MATCH(TRUE,INDEX(BY52:BY88&lt;&gt;"",0),0))</f>
        <v>I</v>
      </c>
      <c r="BZ89" s="77" t="str" cm="1">
        <f t="array" ref="BZ89">INDEX(BZ52:BZ88,MATCH(TRUE,INDEX(BZ52:BZ88&lt;&gt;"",0),0))</f>
        <v>G</v>
      </c>
      <c r="CA89" s="77" t="str" cm="1">
        <f t="array" ref="CA89">INDEX(CA52:CA88,MATCH(TRUE,INDEX(CA52:CA88&lt;&gt;"",0),0))</f>
        <v>$</v>
      </c>
      <c r="CB89" s="77" t="str" cm="1">
        <f t="array" ref="CB89">INDEX(CB52:CB88,MATCH(TRUE,INDEX(CB52:CB88&lt;&gt;"",0),0))</f>
        <v>P</v>
      </c>
      <c r="CC89" s="77" t="str" cm="1">
        <f t="array" ref="CC89">INDEX(CC52:CC88,MATCH(TRUE,INDEX(CC52:CC88&lt;&gt;"",0),0))</f>
        <v>U</v>
      </c>
      <c r="CD89" s="77" t="str" cm="1">
        <f t="array" ref="CD89">INDEX(CD52:CD88,MATCH(TRUE,INDEX(CD52:CD88&lt;&gt;"",0),0))</f>
        <v>N</v>
      </c>
      <c r="CE89" s="77" t="str" cm="1">
        <f t="array" ref="CE89">INDEX(CE52:CE88,MATCH(TRUE,INDEX(CE52:CE88&lt;&gt;"",0),0))</f>
        <v>K</v>
      </c>
      <c r="CF89" s="77" t="str" cm="1">
        <f t="array" ref="CF89">INDEX(CF52:CF88,MATCH(TRUE,INDEX(CF52:CF88&lt;&gt;"",0),0))</f>
        <v>T</v>
      </c>
      <c r="CG89" s="77" t="str" cm="1">
        <f t="array" ref="CG89">INDEX(CG52:CG88,MATCH(TRUE,INDEX(CG52:CG88&lt;&gt;"",0),0))</f>
        <v>$</v>
      </c>
      <c r="CH89" s="77" t="str" cm="1">
        <f t="array" ref="CH89">INDEX(CH52:CH88,MATCH(TRUE,INDEX(CH52:CH88&lt;&gt;"",0),0))</f>
        <v>F</v>
      </c>
      <c r="CI89" s="77" t="str" cm="1">
        <f t="array" ref="CI89">INDEX(CI52:CI88,MATCH(TRUE,INDEX(CI52:CI88&lt;&gt;"",0),0))</f>
        <v>U</v>
      </c>
      <c r="CJ89" s="77" t="str" cm="1">
        <f t="array" ref="CJ89">INDEX(CJ52:CJ88,MATCH(TRUE,INDEX(CJ52:CJ88&lt;&gt;"",0),0))</f>
        <v>E</v>
      </c>
      <c r="CK89" s="77" t="str" cm="1">
        <f t="array" ref="CK89">INDEX(CK52:CK88,MATCH(TRUE,INDEX(CK52:CK88&lt;&gt;"",0),0))</f>
        <v>N</v>
      </c>
      <c r="CL89" s="77" t="str" cm="1">
        <f t="array" ref="CL89">INDEX(CL52:CL88,MATCH(TRUE,INDEX(CL52:CL88&lt;&gt;"",0),0))</f>
        <v>F</v>
      </c>
      <c r="CM89" s="77" t="str" cm="1">
        <f t="array" ref="CM89">INDEX(CM52:CM88,MATCH(TRUE,INDEX(CM52:CM88&lt;&gt;"",0),0))</f>
        <v>U</v>
      </c>
      <c r="CN89" s="77" t="str" cm="1">
        <f t="array" ref="CN89">INDEX(CN52:CN88,MATCH(TRUE,INDEX(CN52:CN88&lt;&gt;"",0),0))</f>
        <v>N</v>
      </c>
      <c r="CO89" s="77" t="str" cm="1">
        <f t="array" ref="CO89">INDEX(CO52:CO88,MATCH(TRUE,INDEX(CO52:CO88&lt;&gt;"",0),0))</f>
        <v>D</v>
      </c>
      <c r="CP89" s="77" t="str" cm="1">
        <f t="array" ref="CP89">INDEX(CP52:CP88,MATCH(TRUE,INDEX(CP52:CP88&lt;&gt;"",0),0))</f>
        <v>S</v>
      </c>
      <c r="CQ89" s="77" t="str" cm="1">
        <f t="array" ref="CQ89">INDEX(CQ52:CQ88,MATCH(TRUE,INDEX(CQ52:CQ88&lt;&gt;"",0),0))</f>
        <v>I</v>
      </c>
      <c r="CR89" s="77" t="str" cm="1">
        <f t="array" ref="CR89">INDEX(CR52:CR88,MATCH(TRUE,INDEX(CR52:CR88&lt;&gt;"",0),0))</f>
        <v>E</v>
      </c>
      <c r="CS89" s="77" t="str" cm="1">
        <f t="array" ref="CS89">INDEX(CS52:CS88,MATCH(TRUE,INDEX(CS52:CS88&lt;&gt;"",0),0))</f>
        <v>B</v>
      </c>
      <c r="CT89" s="77" t="str" cm="1">
        <f t="array" ref="CT89">INDEX(CT52:CT88,MATCH(TRUE,INDEX(CT52:CT88&lt;&gt;"",0),0))</f>
        <v>Z</v>
      </c>
      <c r="CU89" s="77" t="str" cm="1">
        <f t="array" ref="CU89">INDEX(CU52:CU88,MATCH(TRUE,INDEX(CU52:CU88&lt;&gt;"",0),0))</f>
        <v>I</v>
      </c>
      <c r="CV89" s="77" t="str" cm="1">
        <f t="array" ref="CV89">INDEX(CV52:CV88,MATCH(TRUE,INDEX(CV52:CV88&lt;&gt;"",0),0))</f>
        <v>G</v>
      </c>
      <c r="CW89" s="77" t="str" cm="1">
        <f t="array" ref="CW89">INDEX(CW52:CW88,MATCH(TRUE,INDEX(CW52:CW88&lt;&gt;"",0),0))</f>
        <v>$</v>
      </c>
      <c r="CX89" s="77" t="str" cm="1">
        <f t="array" ref="CX89">INDEX(CX52:CX88,MATCH(TRUE,INDEX(CX52:CX88&lt;&gt;"",0),0))</f>
        <v>$</v>
      </c>
      <c r="CY89" s="77" t="str" cm="1">
        <f t="array" ref="CY89">INDEX(CY52:CY88,MATCH(TRUE,INDEX(CY52:CY88&lt;&gt;"",0),0))</f>
        <v>$</v>
      </c>
      <c r="CZ89" s="77" t="str" cm="1">
        <f t="array" ref="CZ89">INDEX(CZ52:CZ88,MATCH(TRUE,INDEX(CZ52:CZ88&lt;&gt;"",0),0))</f>
        <v>$</v>
      </c>
      <c r="DA89" s="77" t="str" cm="1">
        <f t="array" ref="DA89">INDEX(DA52:DA88,MATCH(TRUE,INDEX(DA52:DA88&lt;&gt;"",0),0))</f>
        <v>$</v>
      </c>
      <c r="DB89" s="77" t="str" cm="1">
        <f t="array" ref="DB89">INDEX(DB52:DB88,MATCH(TRUE,INDEX(DB52:DB88&lt;&gt;"",0),0))</f>
        <v>$</v>
      </c>
      <c r="DC89" s="77" t="str" cm="1">
        <f t="array" ref="DC89">INDEX(DC52:DC88,MATCH(TRUE,INDEX(DC52:DC88&lt;&gt;"",0),0))</f>
        <v>$</v>
      </c>
      <c r="DD89" s="77" t="str" cm="1">
        <f t="array" ref="DD89">INDEX(DD52:DD88,MATCH(TRUE,INDEX(DD52:DD88&lt;&gt;"",0),0))</f>
        <v>$</v>
      </c>
      <c r="DE89" s="77" t="str" cm="1">
        <f t="array" ref="DE89">INDEX(DE52:DE88,MATCH(TRUE,INDEX(DE52:DE88&lt;&gt;"",0),0))</f>
        <v>$</v>
      </c>
      <c r="DF89" s="77" t="str" cm="1">
        <f t="array" ref="DF89">INDEX(DF52:DF88,MATCH(TRUE,INDEX(DF52:DF88&lt;&gt;"",0),0))</f>
        <v>$</v>
      </c>
      <c r="DG89" s="77" t="str" cm="1">
        <f t="array" ref="DG89">INDEX(DG52:DG88,MATCH(TRUE,INDEX(DG52:DG88&lt;&gt;"",0),0))</f>
        <v>$</v>
      </c>
      <c r="DH89" s="77" t="str" cm="1">
        <f t="array" ref="DH89">INDEX(DH52:DH88,MATCH(TRUE,INDEX(DH52:DH88&lt;&gt;"",0),0))</f>
        <v>$</v>
      </c>
      <c r="DI89" s="77" t="str" cm="1">
        <f t="array" ref="DI89">INDEX(DI52:DI88,MATCH(TRUE,INDEX(DI52:DI88&lt;&gt;"",0),0))</f>
        <v>$</v>
      </c>
      <c r="DJ89" s="77" t="str" cm="1">
        <f t="array" ref="DJ89">INDEX(DJ52:DJ88,MATCH(TRUE,INDEX(DJ52:DJ88&lt;&gt;"",0),0))</f>
        <v>$</v>
      </c>
      <c r="DK89" s="77" t="str" cm="1">
        <f t="array" ref="DK89">INDEX(DK52:DK88,MATCH(TRUE,INDEX(DK52:DK88&lt;&gt;"",0),0))</f>
        <v>$</v>
      </c>
      <c r="DL89" s="77" t="str" cm="1">
        <f t="array" ref="DL89">INDEX(DL52:DL88,MATCH(TRUE,INDEX(DL52:DL88&lt;&gt;"",0),0))</f>
        <v>$</v>
      </c>
      <c r="DM89" s="77" t="str" cm="1">
        <f t="array" ref="DM89">INDEX(DM52:DM88,MATCH(TRUE,INDEX(DM52:DM88&lt;&gt;"",0),0))</f>
        <v>$</v>
      </c>
      <c r="DN89" s="77" t="str" cm="1">
        <f t="array" ref="DN89">INDEX(DN52:DN88,MATCH(TRUE,INDEX(DN52:DN88&lt;&gt;"",0),0))</f>
        <v>$</v>
      </c>
      <c r="DO89" s="77" t="str" cm="1">
        <f t="array" ref="DO89">INDEX(DO52:DO88,MATCH(TRUE,INDEX(DO52:DO88&lt;&gt;"",0),0))</f>
        <v>$</v>
      </c>
      <c r="DP89" s="77" t="str" cm="1">
        <f t="array" ref="DP89">INDEX(DP52:DP88,MATCH(TRUE,INDEX(DP52:DP88&lt;&gt;"",0),0))</f>
        <v>$</v>
      </c>
      <c r="DQ89" s="77" t="str" cm="1">
        <f t="array" ref="DQ89">INDEX(DQ52:DQ88,MATCH(TRUE,INDEX(DQ52:DQ88&lt;&gt;"",0),0))</f>
        <v>$</v>
      </c>
      <c r="DR89" s="77" t="str" cm="1">
        <f t="array" ref="DR89">INDEX(DR52:DR88,MATCH(TRUE,INDEX(DR52:DR88&lt;&gt;"",0),0))</f>
        <v>$</v>
      </c>
      <c r="DS89" s="77" t="str" cm="1">
        <f t="array" ref="DS89">INDEX(DS52:DS88,MATCH(TRUE,INDEX(DS52:DS88&lt;&gt;"",0),0))</f>
        <v>$</v>
      </c>
      <c r="DT89" s="77" t="str" cm="1">
        <f t="array" ref="DT89">INDEX(DT52:DT88,MATCH(TRUE,INDEX(DT52:DT88&lt;&gt;"",0),0))</f>
        <v>$</v>
      </c>
      <c r="DU89" s="77" t="str" cm="1">
        <f t="array" ref="DU89">INDEX(DU52:DU88,MATCH(TRUE,INDEX(DU52:DU88&lt;&gt;"",0),0))</f>
        <v>$</v>
      </c>
      <c r="DV89" s="77" t="str" cm="1">
        <f t="array" ref="DV89">INDEX(DV52:DV88,MATCH(TRUE,INDEX(DV52:DV88&lt;&gt;"",0),0))</f>
        <v>$</v>
      </c>
      <c r="DW89" s="77" t="str" cm="1">
        <f t="array" ref="DW89">INDEX(DW52:DW88,MATCH(TRUE,INDEX(DW52:DW88&lt;&gt;"",0),0))</f>
        <v>$</v>
      </c>
      <c r="DX89" s="77" t="str" cm="1">
        <f t="array" ref="DX89">INDEX(DX52:DX88,MATCH(TRUE,INDEX(DX52:DX88&lt;&gt;"",0),0))</f>
        <v>$</v>
      </c>
      <c r="DY89" s="77" t="str" cm="1">
        <f t="array" ref="DY89">INDEX(DY52:DY88,MATCH(TRUE,INDEX(DY52:DY88&lt;&gt;"",0),0))</f>
        <v>$</v>
      </c>
      <c r="DZ89" s="77" t="str" cm="1">
        <f t="array" ref="DZ89">INDEX(DZ52:DZ88,MATCH(TRUE,INDEX(DZ52:DZ88&lt;&gt;"",0),0))</f>
        <v>$</v>
      </c>
      <c r="EA89" s="77" t="str" cm="1">
        <f t="array" ref="EA89">INDEX(EA52:EA88,MATCH(TRUE,INDEX(EA52:EA88&lt;&gt;"",0),0))</f>
        <v>$</v>
      </c>
      <c r="EB89" s="77" t="str" cm="1">
        <f t="array" ref="EB89">INDEX(EB52:EB88,MATCH(TRUE,INDEX(EB52:EB88&lt;&gt;"",0),0))</f>
        <v>$</v>
      </c>
      <c r="EC89" s="77" t="str" cm="1">
        <f t="array" ref="EC89">INDEX(EC52:EC88,MATCH(TRUE,INDEX(EC52:EC88&lt;&gt;"",0),0))</f>
        <v>$</v>
      </c>
      <c r="ED89" s="77" t="str" cm="1">
        <f t="array" ref="ED89">INDEX(ED52:ED88,MATCH(TRUE,INDEX(ED52:ED88&lt;&gt;"",0),0))</f>
        <v>$</v>
      </c>
      <c r="EE89" s="77" t="str" cm="1">
        <f t="array" ref="EE89">INDEX(EE52:EE88,MATCH(TRUE,INDEX(EE52:EE88&lt;&gt;"",0),0))</f>
        <v>$</v>
      </c>
      <c r="EF89" s="77" t="str" cm="1">
        <f t="array" ref="EF89">INDEX(EF52:EF88,MATCH(TRUE,INDEX(EF52:EF88&lt;&gt;"",0),0))</f>
        <v>$</v>
      </c>
      <c r="EG89" s="77" t="str" cm="1">
        <f t="array" ref="EG89">INDEX(EG52:EG88,MATCH(TRUE,INDEX(EG52:EG88&lt;&gt;"",0),0))</f>
        <v>$</v>
      </c>
      <c r="EH89" s="77" t="str" cm="1">
        <f t="array" ref="EH89">INDEX(EH52:EH88,MATCH(TRUE,INDEX(EH52:EH88&lt;&gt;"",0),0))</f>
        <v>$</v>
      </c>
      <c r="EI89" s="77" t="str" cm="1">
        <f t="array" ref="EI89">INDEX(EI52:EI88,MATCH(TRUE,INDEX(EI52:EI88&lt;&gt;"",0),0))</f>
        <v>$</v>
      </c>
      <c r="EJ89" s="77" t="str" cm="1">
        <f t="array" ref="EJ89">INDEX(EJ52:EJ88,MATCH(TRUE,INDEX(EJ52:EJ88&lt;&gt;"",0),0))</f>
        <v>$</v>
      </c>
      <c r="EK89" s="77" t="str" cm="1">
        <f t="array" ref="EK89">INDEX(EK52:EK88,MATCH(TRUE,INDEX(EK52:EK88&lt;&gt;"",0),0))</f>
        <v>$</v>
      </c>
      <c r="EL89" s="77" t="str" cm="1">
        <f t="array" ref="EL89">INDEX(EL52:EL88,MATCH(TRUE,INDEX(EL52:EL88&lt;&gt;"",0),0))</f>
        <v>$</v>
      </c>
      <c r="EM89" s="77" t="str" cm="1">
        <f t="array" ref="EM89">INDEX(EM52:EM88,MATCH(TRUE,INDEX(EM52:EM88&lt;&gt;"",0),0))</f>
        <v>$</v>
      </c>
      <c r="EN89" s="77" t="str" cm="1">
        <f t="array" ref="EN89">INDEX(EN52:EN88,MATCH(TRUE,INDEX(EN52:EN88&lt;&gt;"",0),0))</f>
        <v>$</v>
      </c>
      <c r="EO89" s="77" t="str" cm="1">
        <f t="array" ref="EO89">INDEX(EO52:EO88,MATCH(TRUE,INDEX(EO52:EO88&lt;&gt;"",0),0))</f>
        <v>$</v>
      </c>
      <c r="EP89" s="77" t="str" cm="1">
        <f t="array" ref="EP89">INDEX(EP52:EP88,MATCH(TRUE,INDEX(EP52:EP88&lt;&gt;"",0),0))</f>
        <v>$</v>
      </c>
      <c r="EQ89" s="77" t="str" cm="1">
        <f t="array" ref="EQ89">INDEX(EQ52:EQ88,MATCH(TRUE,INDEX(EQ52:EQ88&lt;&gt;"",0),0))</f>
        <v>$</v>
      </c>
      <c r="ER89" s="77" t="str" cm="1">
        <f t="array" ref="ER89">INDEX(ER52:ER88,MATCH(TRUE,INDEX(ER52:ER88&lt;&gt;"",0),0))</f>
        <v>$</v>
      </c>
      <c r="ES89" s="77" t="str" cm="1">
        <f t="array" ref="ES89">INDEX(ES52:ES88,MATCH(TRUE,INDEX(ES52:ES88&lt;&gt;"",0),0))</f>
        <v>$</v>
      </c>
      <c r="ET89" s="77" t="str" cm="1">
        <f t="array" ref="ET89">INDEX(ET52:ET88,MATCH(TRUE,INDEX(ET52:ET88&lt;&gt;"",0),0))</f>
        <v>$</v>
      </c>
      <c r="EU89" s="77" t="str" cm="1">
        <f t="array" ref="EU89">INDEX(EU52:EU88,MATCH(TRUE,INDEX(EU52:EU88&lt;&gt;"",0),0))</f>
        <v>$</v>
      </c>
      <c r="EV89" s="77" t="str" cm="1">
        <f t="array" ref="EV89">INDEX(EV52:EV88,MATCH(TRUE,INDEX(EV52:EV88&lt;&gt;"",0),0))</f>
        <v>$</v>
      </c>
      <c r="EW89" s="77" t="str" cm="1">
        <f t="array" ref="EW89">INDEX(EW52:EW88,MATCH(TRUE,INDEX(EW52:EW88&lt;&gt;"",0),0))</f>
        <v>$</v>
      </c>
      <c r="EX89" s="77" t="str" cm="1">
        <f t="array" ref="EX89">INDEX(EX52:EX88,MATCH(TRUE,INDEX(EX52:EX88&lt;&gt;"",0),0))</f>
        <v>$</v>
      </c>
      <c r="EY89" s="77" t="str" cm="1">
        <f t="array" ref="EY89">INDEX(EY52:EY88,MATCH(TRUE,INDEX(EY52:EY88&lt;&gt;"",0),0))</f>
        <v>$</v>
      </c>
      <c r="EZ89" s="77" t="str" cm="1">
        <f t="array" ref="EZ89">INDEX(EZ52:EZ88,MATCH(TRUE,INDEX(EZ52:EZ88&lt;&gt;"",0),0))</f>
        <v>$</v>
      </c>
      <c r="FA89" s="77" t="str" cm="1">
        <f t="array" ref="FA89">INDEX(FA52:FA88,MATCH(TRUE,INDEX(FA52:FA88&lt;&gt;"",0),0))</f>
        <v>$</v>
      </c>
      <c r="FB89" s="77" t="str" cm="1">
        <f t="array" ref="FB89">INDEX(FB52:FB88,MATCH(TRUE,INDEX(FB52:FB88&lt;&gt;"",0),0))</f>
        <v>$</v>
      </c>
      <c r="FC89" s="77" t="str" cm="1">
        <f t="array" ref="FC89">INDEX(FC52:FC88,MATCH(TRUE,INDEX(FC52:FC88&lt;&gt;"",0),0))</f>
        <v>$</v>
      </c>
      <c r="FD89" s="77" t="str" cm="1">
        <f t="array" ref="FD89">INDEX(FD52:FD88,MATCH(TRUE,INDEX(FD52:FD88&lt;&gt;"",0),0))</f>
        <v>$</v>
      </c>
      <c r="FE89" s="77" t="str" cm="1">
        <f t="array" ref="FE89">INDEX(FE52:FE88,MATCH(TRUE,INDEX(FE52:FE88&lt;&gt;"",0),0))</f>
        <v>$</v>
      </c>
      <c r="FF89" s="77" t="str" cm="1">
        <f t="array" ref="FF89">INDEX(FF52:FF88,MATCH(TRUE,INDEX(FF52:FF88&lt;&gt;"",0),0))</f>
        <v>$</v>
      </c>
      <c r="FG89" s="77" t="str" cm="1">
        <f t="array" ref="FG89">INDEX(FG52:FG88,MATCH(TRUE,INDEX(FG52:FG88&lt;&gt;"",0),0))</f>
        <v>$</v>
      </c>
      <c r="FH89" s="77" t="str" cm="1">
        <f t="array" ref="FH89">INDEX(FH52:FH88,MATCH(TRUE,INDEX(FH52:FH88&lt;&gt;"",0),0))</f>
        <v>$</v>
      </c>
      <c r="FI89" s="77" t="str" cm="1">
        <f t="array" ref="FI89">INDEX(FI52:FI88,MATCH(TRUE,INDEX(FI52:FI88&lt;&gt;"",0),0))</f>
        <v>$</v>
      </c>
      <c r="FJ89" s="77" t="str" cm="1">
        <f t="array" ref="FJ89">INDEX(FJ52:FJ88,MATCH(TRUE,INDEX(FJ52:FJ88&lt;&gt;"",0),0))</f>
        <v>$</v>
      </c>
      <c r="FK89" s="77" t="str" cm="1">
        <f t="array" ref="FK89">INDEX(FK52:FK88,MATCH(TRUE,INDEX(FK52:FK88&lt;&gt;"",0),0))</f>
        <v>$</v>
      </c>
      <c r="FL89" s="77" t="str" cm="1">
        <f t="array" ref="FL89">INDEX(FL52:FL88,MATCH(TRUE,INDEX(FL52:FL88&lt;&gt;"",0),0))</f>
        <v>$</v>
      </c>
      <c r="FM89" s="77" t="str" cm="1">
        <f t="array" ref="FM89">INDEX(FM52:FM88,MATCH(TRUE,INDEX(FM52:FM88&lt;&gt;"",0),0))</f>
        <v>$</v>
      </c>
      <c r="FN89" s="77" t="str" cm="1">
        <f t="array" ref="FN89">INDEX(FN52:FN88,MATCH(TRUE,INDEX(FN52:FN88&lt;&gt;"",0),0))</f>
        <v>$</v>
      </c>
      <c r="FO89" s="77" t="str" cm="1">
        <f t="array" ref="FO89">INDEX(FO52:FO88,MATCH(TRUE,INDEX(FO52:FO88&lt;&gt;"",0),0))</f>
        <v>$</v>
      </c>
      <c r="FP89" s="77" t="str" cm="1">
        <f t="array" ref="FP89">INDEX(FP52:FP88,MATCH(TRUE,INDEX(FP52:FP88&lt;&gt;"",0),0))</f>
        <v>$</v>
      </c>
      <c r="FQ89" s="77" t="str" cm="1">
        <f t="array" ref="FQ89">INDEX(FQ52:FQ88,MATCH(TRUE,INDEX(FQ52:FQ88&lt;&gt;"",0),0))</f>
        <v>$</v>
      </c>
      <c r="FR89" s="77" t="str" cm="1">
        <f t="array" ref="FR89">INDEX(FR52:FR88,MATCH(TRUE,INDEX(FR52:FR88&lt;&gt;"",0),0))</f>
        <v>$</v>
      </c>
      <c r="FS89" s="77" t="str" cm="1">
        <f t="array" ref="FS89">INDEX(FS52:FS88,MATCH(TRUE,INDEX(FS52:FS88&lt;&gt;"",0),0))</f>
        <v>$</v>
      </c>
      <c r="FT89" s="77" t="str" cm="1">
        <f t="array" ref="FT89">INDEX(FT52:FT88,MATCH(TRUE,INDEX(FT52:FT88&lt;&gt;"",0),0))</f>
        <v>$</v>
      </c>
      <c r="FU89" s="77" t="str" cm="1">
        <f t="array" ref="FU89">INDEX(FU52:FU88,MATCH(TRUE,INDEX(FU52:FU88&lt;&gt;"",0),0))</f>
        <v>$</v>
      </c>
      <c r="FV89" s="77" t="str" cm="1">
        <f t="array" ref="FV89">INDEX(FV52:FV88,MATCH(TRUE,INDEX(FV52:FV88&lt;&gt;"",0),0))</f>
        <v>$</v>
      </c>
      <c r="FW89" s="77" t="str" cm="1">
        <f t="array" ref="FW89">INDEX(FW52:FW88,MATCH(TRUE,INDEX(FW52:FW88&lt;&gt;"",0),0))</f>
        <v>$</v>
      </c>
      <c r="FX89" s="77" t="str" cm="1">
        <f t="array" ref="FX89">INDEX(FX52:FX88,MATCH(TRUE,INDEX(FX52:FX88&lt;&gt;"",0),0))</f>
        <v>$</v>
      </c>
      <c r="FY89" s="77" t="str" cm="1">
        <f t="array" ref="FY89">INDEX(FY52:FY88,MATCH(TRUE,INDEX(FY52:FY88&lt;&gt;"",0),0))</f>
        <v>$</v>
      </c>
      <c r="FZ89" s="77" t="str" cm="1">
        <f t="array" ref="FZ89">INDEX(FZ52:FZ88,MATCH(TRUE,INDEX(FZ52:FZ88&lt;&gt;"",0),0))</f>
        <v>$</v>
      </c>
      <c r="GA89" s="77" t="str" cm="1">
        <f t="array" ref="GA89">INDEX(GA52:GA88,MATCH(TRUE,INDEX(GA52:GA88&lt;&gt;"",0),0))</f>
        <v>$</v>
      </c>
      <c r="GB89" s="77" t="str" cm="1">
        <f t="array" ref="GB89">INDEX(GB52:GB88,MATCH(TRUE,INDEX(GB52:GB88&lt;&gt;"",0),0))</f>
        <v>$</v>
      </c>
      <c r="GC89" s="77" t="str" cm="1">
        <f t="array" ref="GC89">INDEX(GC52:GC88,MATCH(TRUE,INDEX(GC52:GC88&lt;&gt;"",0),0))</f>
        <v>$</v>
      </c>
      <c r="GD89" s="77" t="str" cm="1">
        <f t="array" ref="GD89">INDEX(GD52:GD88,MATCH(TRUE,INDEX(GD52:GD88&lt;&gt;"",0),0))</f>
        <v>$</v>
      </c>
      <c r="GE89" s="77" t="str" cm="1">
        <f t="array" ref="GE89">INDEX(GE52:GE88,MATCH(TRUE,INDEX(GE52:GE88&lt;&gt;"",0),0))</f>
        <v>$</v>
      </c>
      <c r="GF89" s="77" t="str" cm="1">
        <f t="array" ref="GF89">INDEX(GF52:GF88,MATCH(TRUE,INDEX(GF52:GF88&lt;&gt;"",0),0))</f>
        <v>$</v>
      </c>
      <c r="GG89" s="77" t="str" cm="1">
        <f t="array" ref="GG89">INDEX(GG52:GG88,MATCH(TRUE,INDEX(GG52:GG88&lt;&gt;"",0),0))</f>
        <v>$</v>
      </c>
      <c r="GH89" s="77" t="str" cm="1">
        <f t="array" ref="GH89">INDEX(GH52:GH88,MATCH(TRUE,INDEX(GH52:GH88&lt;&gt;"",0),0))</f>
        <v>$</v>
      </c>
      <c r="GI89" s="77" t="str" cm="1">
        <f t="array" ref="GI89">INDEX(GI52:GI88,MATCH(TRUE,INDEX(GI52:GI88&lt;&gt;"",0),0))</f>
        <v>$</v>
      </c>
      <c r="GJ89" s="77" t="str" cm="1">
        <f t="array" ref="GJ89">INDEX(GJ52:GJ88,MATCH(TRUE,INDEX(GJ52:GJ88&lt;&gt;"",0),0))</f>
        <v>$</v>
      </c>
      <c r="GK89" s="77" t="str" cm="1">
        <f t="array" ref="GK89">INDEX(GK52:GK88,MATCH(TRUE,INDEX(GK52:GK88&lt;&gt;"",0),0))</f>
        <v>$</v>
      </c>
      <c r="GL89" s="77" t="str" cm="1">
        <f t="array" ref="GL89">INDEX(GL52:GL88,MATCH(TRUE,INDEX(GL52:GL88&lt;&gt;"",0),0))</f>
        <v>$</v>
      </c>
      <c r="GM89" s="77" t="str" cm="1">
        <f t="array" ref="GM89">INDEX(GM52:GM88,MATCH(TRUE,INDEX(GM52:GM88&lt;&gt;"",0),0))</f>
        <v>$</v>
      </c>
      <c r="GN89" s="77" t="str" cm="1">
        <f t="array" ref="GN89">INDEX(GN52:GN88,MATCH(TRUE,INDEX(GN52:GN88&lt;&gt;"",0),0))</f>
        <v>$</v>
      </c>
      <c r="GO89" s="77" t="str" cm="1">
        <f t="array" ref="GO89">INDEX(GO52:GO88,MATCH(TRUE,INDEX(GO52:GO88&lt;&gt;"",0),0))</f>
        <v>$</v>
      </c>
      <c r="GP89" s="77" t="str" cm="1">
        <f t="array" ref="GP89">INDEX(GP52:GP88,MATCH(TRUE,INDEX(GP52:GP88&lt;&gt;"",0),0))</f>
        <v>$</v>
      </c>
      <c r="GQ89" s="77" t="str" cm="1">
        <f t="array" ref="GQ89">INDEX(GQ52:GQ88,MATCH(TRUE,INDEX(GQ52:GQ88&lt;&gt;"",0),0))</f>
        <v>$</v>
      </c>
      <c r="GR89" s="77" t="str" cm="1">
        <f t="array" ref="GR89">INDEX(GR52:GR88,MATCH(TRUE,INDEX(GR52:GR88&lt;&gt;"",0),0))</f>
        <v>$</v>
      </c>
      <c r="GS89" s="77" t="str" cm="1">
        <f t="array" ref="GS89">INDEX(GS52:GS88,MATCH(TRUE,INDEX(GS52:GS88&lt;&gt;"",0),0))</f>
        <v>$</v>
      </c>
      <c r="GT89" s="77" t="str" cm="1">
        <f t="array" ref="GT89">INDEX(GT52:GT88,MATCH(TRUE,INDEX(GT52:GT88&lt;&gt;"",0),0))</f>
        <v>$</v>
      </c>
      <c r="GU89" s="77" t="str" cm="1">
        <f t="array" ref="GU89">INDEX(GU52:GU88,MATCH(TRUE,INDEX(GU52:GU88&lt;&gt;"",0),0))</f>
        <v>$</v>
      </c>
      <c r="GV89" s="77" t="str" cm="1">
        <f t="array" ref="GV89">INDEX(GV52:GV88,MATCH(TRUE,INDEX(GV52:GV88&lt;&gt;"",0),0))</f>
        <v>$</v>
      </c>
      <c r="GW89" s="77" t="str" cm="1">
        <f t="array" ref="GW89">INDEX(GW52:GW88,MATCH(TRUE,INDEX(GW52:GW88&lt;&gt;"",0),0))</f>
        <v>$</v>
      </c>
      <c r="GX89" s="77" t="str" cm="1">
        <f t="array" ref="GX89">INDEX(GX52:GX88,MATCH(TRUE,INDEX(GX52:GX88&lt;&gt;"",0),0))</f>
        <v>$</v>
      </c>
      <c r="GY89" s="77" t="str" cm="1">
        <f t="array" ref="GY89">INDEX(GY52:GY88,MATCH(TRUE,INDEX(GY52:GY88&lt;&gt;"",0),0))</f>
        <v>$</v>
      </c>
      <c r="GZ89" s="77" t="str" cm="1">
        <f t="array" ref="GZ89">INDEX(GZ52:GZ88,MATCH(TRUE,INDEX(GZ52:GZ88&lt;&gt;"",0),0))</f>
        <v>$</v>
      </c>
      <c r="HA89" s="77" t="str" cm="1">
        <f t="array" ref="HA89">INDEX(HA52:HA88,MATCH(TRUE,INDEX(HA52:HA88&lt;&gt;"",0),0))</f>
        <v>$</v>
      </c>
      <c r="HB89" s="77" t="str" cm="1">
        <f t="array" ref="HB89">INDEX(HB52:HB88,MATCH(TRUE,INDEX(HB52:HB88&lt;&gt;"",0),0))</f>
        <v>$</v>
      </c>
      <c r="HC89" s="77" t="str" cm="1">
        <f t="array" ref="HC89">INDEX(HC52:HC88,MATCH(TRUE,INDEX(HC52:HC88&lt;&gt;"",0),0))</f>
        <v>$</v>
      </c>
      <c r="HD89" s="77" t="str" cm="1">
        <f t="array" ref="HD89">INDEX(HD52:HD88,MATCH(TRUE,INDEX(HD52:HD88&lt;&gt;"",0),0))</f>
        <v>$</v>
      </c>
      <c r="HE89" s="77" t="str" cm="1">
        <f t="array" ref="HE89">INDEX(HE52:HE88,MATCH(TRUE,INDEX(HE52:HE88&lt;&gt;"",0),0))</f>
        <v>$</v>
      </c>
      <c r="HF89" s="77" t="str" cm="1">
        <f t="array" ref="HF89">INDEX(HF52:HF88,MATCH(TRUE,INDEX(HF52:HF88&lt;&gt;"",0),0))</f>
        <v>$</v>
      </c>
      <c r="HG89" s="77" t="str" cm="1">
        <f t="array" ref="HG89">INDEX(HG52:HG88,MATCH(TRUE,INDEX(HG52:HG88&lt;&gt;"",0),0))</f>
        <v>$</v>
      </c>
      <c r="HH89" s="77" t="str" cm="1">
        <f t="array" ref="HH89">INDEX(HH52:HH88,MATCH(TRUE,INDEX(HH52:HH88&lt;&gt;"",0),0))</f>
        <v>$</v>
      </c>
      <c r="HI89" s="77" t="str" cm="1">
        <f t="array" ref="HI89">INDEX(HI52:HI88,MATCH(TRUE,INDEX(HI52:HI88&lt;&gt;"",0),0))</f>
        <v>$</v>
      </c>
      <c r="HJ89" s="77" t="str" cm="1">
        <f t="array" ref="HJ89">INDEX(HJ52:HJ88,MATCH(TRUE,INDEX(HJ52:HJ88&lt;&gt;"",0),0))</f>
        <v>$</v>
      </c>
      <c r="HK89" s="77" t="str" cm="1">
        <f t="array" ref="HK89">INDEX(HK52:HK88,MATCH(TRUE,INDEX(HK52:HK88&lt;&gt;"",0),0))</f>
        <v>$</v>
      </c>
      <c r="HL89" s="77" t="str" cm="1">
        <f t="array" ref="HL89">INDEX(HL52:HL88,MATCH(TRUE,INDEX(HL52:HL88&lt;&gt;"",0),0))</f>
        <v>$</v>
      </c>
      <c r="HM89" s="77" t="str" cm="1">
        <f t="array" ref="HM89">INDEX(HM52:HM88,MATCH(TRUE,INDEX(HM52:HM88&lt;&gt;"",0),0))</f>
        <v>$</v>
      </c>
      <c r="HN89" s="77" t="str" cm="1">
        <f t="array" ref="HN89">INDEX(HN52:HN88,MATCH(TRUE,INDEX(HN52:HN88&lt;&gt;"",0),0))</f>
        <v>$</v>
      </c>
      <c r="HO89" s="77" t="str" cm="1">
        <f t="array" ref="HO89">INDEX(HO52:HO88,MATCH(TRUE,INDEX(HO52:HO88&lt;&gt;"",0),0))</f>
        <v>$</v>
      </c>
      <c r="HP89" s="77" t="str" cm="1">
        <f t="array" ref="HP89">INDEX(HP52:HP88,MATCH(TRUE,INDEX(HP52:HP88&lt;&gt;"",0),0))</f>
        <v>$</v>
      </c>
      <c r="HQ89" s="77" t="str" cm="1">
        <f t="array" ref="HQ89">INDEX(HQ52:HQ88,MATCH(TRUE,INDEX(HQ52:HQ88&lt;&gt;"",0),0))</f>
        <v>$</v>
      </c>
      <c r="HR89" s="77" t="str" cm="1">
        <f t="array" ref="HR89">INDEX(HR52:HR88,MATCH(TRUE,INDEX(HR52:HR88&lt;&gt;"",0),0))</f>
        <v>$</v>
      </c>
      <c r="HS89" s="77" t="str" cm="1">
        <f t="array" ref="HS89">INDEX(HS52:HS88,MATCH(TRUE,INDEX(HS52:HS88&lt;&gt;"",0),0))</f>
        <v>$</v>
      </c>
      <c r="HT89" s="77" t="str" cm="1">
        <f t="array" ref="HT89">INDEX(HT52:HT88,MATCH(TRUE,INDEX(HT52:HT88&lt;&gt;"",0),0))</f>
        <v>$</v>
      </c>
      <c r="HU89" s="77" t="str" cm="1">
        <f t="array" ref="HU89">INDEX(HU52:HU88,MATCH(TRUE,INDEX(HU52:HU88&lt;&gt;"",0),0))</f>
        <v>$</v>
      </c>
      <c r="HV89" s="77" t="str" cm="1">
        <f t="array" ref="HV89">INDEX(HV52:HV88,MATCH(TRUE,INDEX(HV52:HV88&lt;&gt;"",0),0))</f>
        <v>$</v>
      </c>
      <c r="HW89" s="77" t="str" cm="1">
        <f t="array" ref="HW89">INDEX(HW52:HW88,MATCH(TRUE,INDEX(HW52:HW88&lt;&gt;"",0),0))</f>
        <v>$</v>
      </c>
      <c r="HX89" s="77" t="str" cm="1">
        <f t="array" ref="HX89">INDEX(HX52:HX88,MATCH(TRUE,INDEX(HX52:HX88&lt;&gt;"",0),0))</f>
        <v>$</v>
      </c>
      <c r="HY89" s="77" t="str" cm="1">
        <f t="array" ref="HY89">INDEX(HY52:HY88,MATCH(TRUE,INDEX(HY52:HY88&lt;&gt;"",0),0))</f>
        <v>$</v>
      </c>
      <c r="HZ89" s="77" t="str" cm="1">
        <f t="array" ref="HZ89">INDEX(HZ52:HZ88,MATCH(TRUE,INDEX(HZ52:HZ88&lt;&gt;"",0),0))</f>
        <v>$</v>
      </c>
      <c r="IA89" s="77" t="str" cm="1">
        <f t="array" ref="IA89">INDEX(IA52:IA88,MATCH(TRUE,INDEX(IA52:IA88&lt;&gt;"",0),0))</f>
        <v>$</v>
      </c>
      <c r="IB89" s="77" t="str" cm="1">
        <f t="array" ref="IB89">INDEX(IB52:IB88,MATCH(TRUE,INDEX(IB52:IB88&lt;&gt;"",0),0))</f>
        <v>$</v>
      </c>
      <c r="IC89" s="77" t="str" cm="1">
        <f t="array" ref="IC89">INDEX(IC52:IC88,MATCH(TRUE,INDEX(IC52:IC88&lt;&gt;"",0),0))</f>
        <v>$</v>
      </c>
      <c r="ID89" s="77" t="str" cm="1">
        <f t="array" ref="ID89">INDEX(ID52:ID88,MATCH(TRUE,INDEX(ID52:ID88&lt;&gt;"",0),0))</f>
        <v>$</v>
      </c>
      <c r="IE89" s="77" t="str" cm="1">
        <f t="array" ref="IE89">INDEX(IE52:IE88,MATCH(TRUE,INDEX(IE52:IE88&lt;&gt;"",0),0))</f>
        <v>$</v>
      </c>
      <c r="IF89" s="77" t="str" cm="1">
        <f t="array" ref="IF89">INDEX(IF52:IF88,MATCH(TRUE,INDEX(IF52:IF88&lt;&gt;"",0),0))</f>
        <v>$</v>
      </c>
      <c r="IG89" s="77" t="str" cm="1">
        <f t="array" ref="IG89">INDEX(IG52:IG88,MATCH(TRUE,INDEX(IG52:IG88&lt;&gt;"",0),0))</f>
        <v>$</v>
      </c>
      <c r="IH89" s="77" t="str" cm="1">
        <f t="array" ref="IH89">INDEX(IH52:IH88,MATCH(TRUE,INDEX(IH52:IH88&lt;&gt;"",0),0))</f>
        <v>$</v>
      </c>
      <c r="II89" s="77" t="str" cm="1">
        <f t="array" ref="II89">INDEX(II52:II88,MATCH(TRUE,INDEX(II52:II88&lt;&gt;"",0),0))</f>
        <v>$</v>
      </c>
      <c r="IJ89" s="77" t="str" cm="1">
        <f t="array" ref="IJ89">INDEX(IJ52:IJ88,MATCH(TRUE,INDEX(IJ52:IJ88&lt;&gt;"",0),0))</f>
        <v>$</v>
      </c>
      <c r="IK89" s="77" t="str" cm="1">
        <f t="array" ref="IK89">INDEX(IK52:IK88,MATCH(TRUE,INDEX(IK52:IK88&lt;&gt;"",0),0))</f>
        <v>$</v>
      </c>
      <c r="IL89" s="77" t="str" cm="1">
        <f t="array" ref="IL89">INDEX(IL52:IL88,MATCH(TRUE,INDEX(IL52:IL88&lt;&gt;"",0),0))</f>
        <v>$</v>
      </c>
      <c r="IM89" s="77" t="str" cm="1">
        <f t="array" ref="IM89">INDEX(IM52:IM88,MATCH(TRUE,INDEX(IM52:IM88&lt;&gt;"",0),0))</f>
        <v>$</v>
      </c>
      <c r="IN89" s="77" t="str" cm="1">
        <f t="array" ref="IN89">INDEX(IN52:IN88,MATCH(TRUE,INDEX(IN52:IN88&lt;&gt;"",0),0))</f>
        <v>$</v>
      </c>
      <c r="IO89" s="77" t="str" cm="1">
        <f t="array" ref="IO89">INDEX(IO52:IO88,MATCH(TRUE,INDEX(IO52:IO88&lt;&gt;"",0),0))</f>
        <v>$</v>
      </c>
      <c r="IP89" s="77" t="str" cm="1">
        <f t="array" ref="IP89">INDEX(IP52:IP88,MATCH(TRUE,INDEX(IP52:IP88&lt;&gt;"",0),0))</f>
        <v>$</v>
      </c>
      <c r="IQ89" s="77" t="str" cm="1">
        <f t="array" ref="IQ89">INDEX(IQ52:IQ88,MATCH(TRUE,INDEX(IQ52:IQ88&lt;&gt;"",0),0))</f>
        <v>$</v>
      </c>
      <c r="IR89" s="77" t="str" cm="1">
        <f t="array" ref="IR89">INDEX(IR52:IR88,MATCH(TRUE,INDEX(IR52:IR88&lt;&gt;"",0),0))</f>
        <v>$</v>
      </c>
      <c r="IS89" s="77" t="str" cm="1">
        <f t="array" ref="IS89">INDEX(IS52:IS88,MATCH(TRUE,INDEX(IS52:IS88&lt;&gt;"",0),0))</f>
        <v>$</v>
      </c>
      <c r="IT89" s="77" t="str" cm="1">
        <f t="array" ref="IT89">INDEX(IT52:IT88,MATCH(TRUE,INDEX(IT52:IT88&lt;&gt;"",0),0))</f>
        <v>$</v>
      </c>
      <c r="IU89" s="77" t="str" cm="1">
        <f t="array" ref="IU89">INDEX(IU52:IU88,MATCH(TRUE,INDEX(IU52:IU88&lt;&gt;"",0),0))</f>
        <v>$</v>
      </c>
      <c r="IV89" s="77" t="str" cm="1">
        <f t="array" ref="IV89">INDEX(IV52:IV88,MATCH(TRUE,INDEX(IV52:IV88&lt;&gt;"",0),0))</f>
        <v>$</v>
      </c>
      <c r="IW89" s="77" t="str" cm="1">
        <f t="array" ref="IW89">INDEX(IW52:IW88,MATCH(TRUE,INDEX(IW52:IW88&lt;&gt;"",0),0))</f>
        <v>$</v>
      </c>
      <c r="IX89" s="77" t="str" cm="1">
        <f t="array" ref="IX89">INDEX(IX52:IX88,MATCH(TRUE,INDEX(IX52:IX88&lt;&gt;"",0),0))</f>
        <v>$</v>
      </c>
      <c r="IY89" s="77" t="str" cm="1">
        <f t="array" ref="IY89">INDEX(IY52:IY88,MATCH(TRUE,INDEX(IY52:IY88&lt;&gt;"",0),0))</f>
        <v>$</v>
      </c>
      <c r="IZ89" s="77" t="str" cm="1">
        <f t="array" ref="IZ89">INDEX(IZ52:IZ88,MATCH(TRUE,INDEX(IZ52:IZ88&lt;&gt;"",0),0))</f>
        <v>$</v>
      </c>
      <c r="JA89" s="77" t="str" cm="1">
        <f t="array" ref="JA89">INDEX(JA52:JA88,MATCH(TRUE,INDEX(JA52:JA88&lt;&gt;"",0),0))</f>
        <v>$</v>
      </c>
      <c r="JB89" s="77" t="str" cm="1">
        <f t="array" ref="JB89">INDEX(JB52:JB88,MATCH(TRUE,INDEX(JB52:JB88&lt;&gt;"",0),0))</f>
        <v>$</v>
      </c>
      <c r="JC89" s="77" t="str" cm="1">
        <f t="array" ref="JC89">INDEX(JC52:JC88,MATCH(TRUE,INDEX(JC52:JC88&lt;&gt;"",0),0))</f>
        <v>$</v>
      </c>
      <c r="JD89" s="77" t="str" cm="1">
        <f t="array" ref="JD89">INDEX(JD52:JD88,MATCH(TRUE,INDEX(JD52:JD88&lt;&gt;"",0),0))</f>
        <v>$</v>
      </c>
      <c r="JE89" s="77" t="str" cm="1">
        <f t="array" ref="JE89">INDEX(JE52:JE88,MATCH(TRUE,INDEX(JE52:JE88&lt;&gt;"",0),0))</f>
        <v>$</v>
      </c>
      <c r="JF89" s="77" t="str" cm="1">
        <f t="array" ref="JF89">INDEX(JF52:JF88,MATCH(TRUE,INDEX(JF52:JF88&lt;&gt;"",0),0))</f>
        <v>$</v>
      </c>
      <c r="JG89" s="77" t="str" cm="1">
        <f t="array" ref="JG89">INDEX(JG52:JG88,MATCH(TRUE,INDEX(JG52:JG88&lt;&gt;"",0),0))</f>
        <v>$</v>
      </c>
      <c r="JH89" s="77" t="str" cm="1">
        <f t="array" ref="JH89">INDEX(JH52:JH88,MATCH(TRUE,INDEX(JH52:JH88&lt;&gt;"",0),0))</f>
        <v>$</v>
      </c>
      <c r="JI89" s="77" t="str" cm="1">
        <f t="array" ref="JI89">INDEX(JI52:JI88,MATCH(TRUE,INDEX(JI52:JI88&lt;&gt;"",0),0))</f>
        <v>$</v>
      </c>
      <c r="JJ89" s="77" t="str" cm="1">
        <f t="array" ref="JJ89">INDEX(JJ52:JJ88,MATCH(TRUE,INDEX(JJ52:JJ88&lt;&gt;"",0),0))</f>
        <v>$</v>
      </c>
      <c r="JK89" s="77" t="str" cm="1">
        <f t="array" ref="JK89">INDEX(JK52:JK88,MATCH(TRUE,INDEX(JK52:JK88&lt;&gt;"",0),0))</f>
        <v>$</v>
      </c>
      <c r="JL89" s="77" t="str" cm="1">
        <f t="array" ref="JL89">INDEX(JL52:JL88,MATCH(TRUE,INDEX(JL52:JL88&lt;&gt;"",0),0))</f>
        <v>$</v>
      </c>
      <c r="JM89" s="77" t="str" cm="1">
        <f t="array" ref="JM89">INDEX(JM52:JM88,MATCH(TRUE,INDEX(JM52:JM88&lt;&gt;"",0),0))</f>
        <v>$</v>
      </c>
      <c r="JN89" s="77" t="str" cm="1">
        <f t="array" ref="JN89">INDEX(JN52:JN88,MATCH(TRUE,INDEX(JN52:JN88&lt;&gt;"",0),0))</f>
        <v>$</v>
      </c>
      <c r="JO89" s="77" t="str" cm="1">
        <f t="array" ref="JO89">INDEX(JO52:JO88,MATCH(TRUE,INDEX(JO52:JO88&lt;&gt;"",0),0))</f>
        <v>$</v>
      </c>
      <c r="JP89" s="77" t="str" cm="1">
        <f t="array" ref="JP89">INDEX(JP52:JP88,MATCH(TRUE,INDEX(JP52:JP88&lt;&gt;"",0),0))</f>
        <v>$</v>
      </c>
      <c r="JQ89" s="77" t="str" cm="1">
        <f t="array" ref="JQ89">INDEX(JQ52:JQ88,MATCH(TRUE,INDEX(JQ52:JQ88&lt;&gt;"",0),0))</f>
        <v>$</v>
      </c>
      <c r="JR89" s="77" t="str" cm="1">
        <f t="array" ref="JR89">INDEX(JR52:JR88,MATCH(TRUE,INDEX(JR52:JR88&lt;&gt;"",0),0))</f>
        <v>$</v>
      </c>
      <c r="JS89" s="77" t="str" cm="1">
        <f t="array" ref="JS89">INDEX(JS52:JS88,MATCH(TRUE,INDEX(JS52:JS88&lt;&gt;"",0),0))</f>
        <v>$</v>
      </c>
      <c r="JT89" s="77" t="str" cm="1">
        <f t="array" ref="JT89">INDEX(JT52:JT88,MATCH(TRUE,INDEX(JT52:JT88&lt;&gt;"",0),0))</f>
        <v>$</v>
      </c>
      <c r="JU89" s="77" t="str" cm="1">
        <f t="array" ref="JU89">INDEX(JU52:JU88,MATCH(TRUE,INDEX(JU52:JU88&lt;&gt;"",0),0))</f>
        <v>$</v>
      </c>
      <c r="JV89" s="77" t="str" cm="1">
        <f t="array" ref="JV89">INDEX(JV52:JV88,MATCH(TRUE,INDEX(JV52:JV88&lt;&gt;"",0),0))</f>
        <v>$</v>
      </c>
      <c r="JW89" s="77" t="str" cm="1">
        <f t="array" ref="JW89">INDEX(JW52:JW88,MATCH(TRUE,INDEX(JW52:JW88&lt;&gt;"",0),0))</f>
        <v>$</v>
      </c>
      <c r="JX89" s="77" t="str" cm="1">
        <f t="array" ref="JX89">INDEX(JX52:JX88,MATCH(TRUE,INDEX(JX52:JX88&lt;&gt;"",0),0))</f>
        <v>$</v>
      </c>
      <c r="JY89" s="77" t="str" cm="1">
        <f t="array" ref="JY89">INDEX(JY52:JY88,MATCH(TRUE,INDEX(JY52:JY88&lt;&gt;"",0),0))</f>
        <v>$</v>
      </c>
      <c r="JZ89" s="77" t="str" cm="1">
        <f t="array" ref="JZ89">INDEX(JZ52:JZ88,MATCH(TRUE,INDEX(JZ52:JZ88&lt;&gt;"",0),0))</f>
        <v>$</v>
      </c>
      <c r="KA89" s="77" t="str" cm="1">
        <f t="array" ref="KA89">INDEX(KA52:KA88,MATCH(TRUE,INDEX(KA52:KA88&lt;&gt;"",0),0))</f>
        <v>$</v>
      </c>
      <c r="KB89" s="77" t="str" cm="1">
        <f t="array" ref="KB89">INDEX(KB52:KB88,MATCH(TRUE,INDEX(KB52:KB88&lt;&gt;"",0),0))</f>
        <v>$</v>
      </c>
      <c r="KC89" s="77" t="str" cm="1">
        <f t="array" ref="KC89">INDEX(KC52:KC88,MATCH(TRUE,INDEX(KC52:KC88&lt;&gt;"",0),0))</f>
        <v>$</v>
      </c>
      <c r="KD89" s="77" t="str" cm="1">
        <f t="array" ref="KD89">INDEX(KD52:KD88,MATCH(TRUE,INDEX(KD52:KD88&lt;&gt;"",0),0))</f>
        <v>$</v>
      </c>
      <c r="KE89" s="77" t="str" cm="1">
        <f t="array" ref="KE89">INDEX(KE52:KE88,MATCH(TRUE,INDEX(KE52:KE88&lt;&gt;"",0),0))</f>
        <v>$</v>
      </c>
      <c r="KF89" s="77" t="str" cm="1">
        <f t="array" ref="KF89">INDEX(KF52:KF88,MATCH(TRUE,INDEX(KF52:KF88&lt;&gt;"",0),0))</f>
        <v>$</v>
      </c>
      <c r="KG89" s="77" t="str" cm="1">
        <f t="array" ref="KG89">INDEX(KG52:KG88,MATCH(TRUE,INDEX(KG52:KG88&lt;&gt;"",0),0))</f>
        <v>$</v>
      </c>
      <c r="KH89" s="77" t="str" cm="1">
        <f t="array" ref="KH89">INDEX(KH52:KH88,MATCH(TRUE,INDEX(KH52:KH88&lt;&gt;"",0),0))</f>
        <v>$</v>
      </c>
      <c r="KI89" s="77" t="str" cm="1">
        <f t="array" ref="KI89">INDEX(KI52:KI88,MATCH(TRUE,INDEX(KI52:KI88&lt;&gt;"",0),0))</f>
        <v>$</v>
      </c>
      <c r="KJ89" s="77" t="str" cm="1">
        <f t="array" ref="KJ89">INDEX(KJ52:KJ88,MATCH(TRUE,INDEX(KJ52:KJ88&lt;&gt;"",0),0))</f>
        <v>$</v>
      </c>
      <c r="KK89" s="77" t="str" cm="1">
        <f t="array" ref="KK89">INDEX(KK52:KK88,MATCH(TRUE,INDEX(KK52:KK88&lt;&gt;"",0),0))</f>
        <v>$</v>
      </c>
      <c r="KL89" s="77" t="str" cm="1">
        <f t="array" ref="KL89">INDEX(KL52:KL88,MATCH(TRUE,INDEX(KL52:KL88&lt;&gt;"",0),0))</f>
        <v>$</v>
      </c>
      <c r="KM89" s="77" t="str" cm="1">
        <f t="array" ref="KM89">INDEX(KM52:KM88,MATCH(TRUE,INDEX(KM52:KM88&lt;&gt;"",0),0))</f>
        <v>$</v>
      </c>
      <c r="KN89" s="77" t="str" cm="1">
        <f t="array" ref="KN89">INDEX(KN52:KN88,MATCH(TRUE,INDEX(KN52:KN88&lt;&gt;"",0),0))</f>
        <v>$</v>
      </c>
      <c r="KO89" s="77" t="str" cm="1">
        <f t="array" ref="KO89">INDEX(KO52:KO88,MATCH(TRUE,INDEX(KO52:KO88&lt;&gt;"",0),0))</f>
        <v>$</v>
      </c>
      <c r="KP89" s="77" t="str" cm="1">
        <f t="array" ref="KP89">INDEX(KP52:KP88,MATCH(TRUE,INDEX(KP52:KP88&lt;&gt;"",0),0))</f>
        <v>$</v>
      </c>
      <c r="KQ89" s="77" t="str" cm="1">
        <f t="array" ref="KQ89">INDEX(KQ52:KQ88,MATCH(TRUE,INDEX(KQ52:KQ88&lt;&gt;"",0),0))</f>
        <v>$</v>
      </c>
      <c r="KR89" s="77" t="str" cm="1">
        <f t="array" ref="KR89">INDEX(KR52:KR88,MATCH(TRUE,INDEX(KR52:KR88&lt;&gt;"",0),0))</f>
        <v>$</v>
      </c>
      <c r="KS89" s="77" t="str" cm="1">
        <f t="array" ref="KS89">INDEX(KS52:KS88,MATCH(TRUE,INDEX(KS52:KS88&lt;&gt;"",0),0))</f>
        <v>$</v>
      </c>
      <c r="KT89" s="77" t="str" cm="1">
        <f t="array" ref="KT89">INDEX(KT52:KT88,MATCH(TRUE,INDEX(KT52:KT88&lt;&gt;"",0),0))</f>
        <v>$</v>
      </c>
      <c r="KU89" s="77" t="str" cm="1">
        <f t="array" ref="KU89">INDEX(KU52:KU88,MATCH(TRUE,INDEX(KU52:KU88&lt;&gt;"",0),0))</f>
        <v>$</v>
      </c>
      <c r="KV89" s="77" t="str" cm="1">
        <f t="array" ref="KV89">INDEX(KV52:KV88,MATCH(TRUE,INDEX(KV52:KV88&lt;&gt;"",0),0))</f>
        <v>$</v>
      </c>
      <c r="KW89" s="77" t="str" cm="1">
        <f t="array" ref="KW89">INDEX(KW52:KW88,MATCH(TRUE,INDEX(KW52:KW88&lt;&gt;"",0),0))</f>
        <v>$</v>
      </c>
      <c r="KX89" s="77" t="str" cm="1">
        <f t="array" ref="KX89">INDEX(KX52:KX88,MATCH(TRUE,INDEX(KX52:KX88&lt;&gt;"",0),0))</f>
        <v>$</v>
      </c>
    </row>
    <row r="90" spans="7:310" x14ac:dyDescent="0.55000000000000004">
      <c r="K90" s="78">
        <v>1</v>
      </c>
      <c r="L90" s="8">
        <f>(K90+1)</f>
        <v>2</v>
      </c>
      <c r="M90" s="78">
        <f t="shared" ref="M90:BX90" si="718">(L90+1)</f>
        <v>3</v>
      </c>
      <c r="N90" s="78">
        <f t="shared" si="718"/>
        <v>4</v>
      </c>
      <c r="O90" s="78">
        <f t="shared" si="718"/>
        <v>5</v>
      </c>
      <c r="P90" s="78">
        <f t="shared" si="718"/>
        <v>6</v>
      </c>
      <c r="Q90" s="78">
        <f t="shared" si="718"/>
        <v>7</v>
      </c>
      <c r="R90" s="78">
        <f t="shared" si="718"/>
        <v>8</v>
      </c>
      <c r="S90" s="78">
        <f t="shared" si="718"/>
        <v>9</v>
      </c>
      <c r="T90" s="78">
        <f t="shared" si="718"/>
        <v>10</v>
      </c>
      <c r="U90" s="78">
        <f t="shared" si="718"/>
        <v>11</v>
      </c>
      <c r="V90" s="78">
        <f t="shared" si="718"/>
        <v>12</v>
      </c>
      <c r="W90" s="78">
        <f t="shared" si="718"/>
        <v>13</v>
      </c>
      <c r="X90" s="78">
        <f t="shared" si="718"/>
        <v>14</v>
      </c>
      <c r="Y90" s="78">
        <f t="shared" si="718"/>
        <v>15</v>
      </c>
      <c r="Z90" s="78">
        <f t="shared" si="718"/>
        <v>16</v>
      </c>
      <c r="AA90" s="78">
        <f t="shared" si="718"/>
        <v>17</v>
      </c>
      <c r="AB90" s="78">
        <f t="shared" si="718"/>
        <v>18</v>
      </c>
      <c r="AC90" s="78">
        <f t="shared" si="718"/>
        <v>19</v>
      </c>
      <c r="AD90" s="78">
        <f t="shared" si="718"/>
        <v>20</v>
      </c>
      <c r="AE90" s="78">
        <f t="shared" si="718"/>
        <v>21</v>
      </c>
      <c r="AF90" s="78">
        <f t="shared" si="718"/>
        <v>22</v>
      </c>
      <c r="AG90" s="78">
        <f t="shared" si="718"/>
        <v>23</v>
      </c>
      <c r="AH90" s="78">
        <f t="shared" si="718"/>
        <v>24</v>
      </c>
      <c r="AI90" s="78">
        <f t="shared" si="718"/>
        <v>25</v>
      </c>
      <c r="AJ90" s="78">
        <f t="shared" si="718"/>
        <v>26</v>
      </c>
      <c r="AK90" s="78">
        <f t="shared" si="718"/>
        <v>27</v>
      </c>
      <c r="AL90" s="78">
        <f t="shared" si="718"/>
        <v>28</v>
      </c>
      <c r="AM90" s="78">
        <f t="shared" si="718"/>
        <v>29</v>
      </c>
      <c r="AN90" s="78">
        <f t="shared" si="718"/>
        <v>30</v>
      </c>
      <c r="AO90" s="78">
        <f t="shared" si="718"/>
        <v>31</v>
      </c>
      <c r="AP90" s="78">
        <f t="shared" si="718"/>
        <v>32</v>
      </c>
      <c r="AQ90" s="78">
        <f t="shared" si="718"/>
        <v>33</v>
      </c>
      <c r="AR90" s="78">
        <f t="shared" si="718"/>
        <v>34</v>
      </c>
      <c r="AS90" s="78">
        <f t="shared" si="718"/>
        <v>35</v>
      </c>
      <c r="AT90" s="78">
        <f t="shared" si="718"/>
        <v>36</v>
      </c>
      <c r="AU90" s="78">
        <f t="shared" si="718"/>
        <v>37</v>
      </c>
      <c r="AV90" s="78">
        <f t="shared" si="718"/>
        <v>38</v>
      </c>
      <c r="AW90" s="78">
        <f t="shared" si="718"/>
        <v>39</v>
      </c>
      <c r="AX90" s="78">
        <f t="shared" si="718"/>
        <v>40</v>
      </c>
      <c r="AY90" s="78">
        <f t="shared" si="718"/>
        <v>41</v>
      </c>
      <c r="AZ90" s="78">
        <f t="shared" si="718"/>
        <v>42</v>
      </c>
      <c r="BA90" s="78">
        <f t="shared" si="718"/>
        <v>43</v>
      </c>
      <c r="BB90" s="78">
        <f t="shared" si="718"/>
        <v>44</v>
      </c>
      <c r="BC90" s="78">
        <f t="shared" si="718"/>
        <v>45</v>
      </c>
      <c r="BD90" s="78">
        <f t="shared" si="718"/>
        <v>46</v>
      </c>
      <c r="BE90" s="78">
        <f t="shared" si="718"/>
        <v>47</v>
      </c>
      <c r="BF90" s="78">
        <f t="shared" si="718"/>
        <v>48</v>
      </c>
      <c r="BG90" s="78">
        <f t="shared" si="718"/>
        <v>49</v>
      </c>
      <c r="BH90" s="78">
        <f t="shared" si="718"/>
        <v>50</v>
      </c>
      <c r="BI90" s="78">
        <f t="shared" si="718"/>
        <v>51</v>
      </c>
      <c r="BJ90" s="78">
        <f t="shared" si="718"/>
        <v>52</v>
      </c>
      <c r="BK90" s="78">
        <f t="shared" si="718"/>
        <v>53</v>
      </c>
      <c r="BL90" s="78">
        <f t="shared" si="718"/>
        <v>54</v>
      </c>
      <c r="BM90" s="78">
        <f t="shared" si="718"/>
        <v>55</v>
      </c>
      <c r="BN90" s="78">
        <f t="shared" si="718"/>
        <v>56</v>
      </c>
      <c r="BO90" s="78">
        <f t="shared" si="718"/>
        <v>57</v>
      </c>
      <c r="BP90" s="78">
        <f t="shared" si="718"/>
        <v>58</v>
      </c>
      <c r="BQ90" s="78">
        <f t="shared" si="718"/>
        <v>59</v>
      </c>
      <c r="BR90" s="78">
        <f t="shared" si="718"/>
        <v>60</v>
      </c>
      <c r="BS90" s="78">
        <f t="shared" si="718"/>
        <v>61</v>
      </c>
      <c r="BT90" s="78">
        <f t="shared" si="718"/>
        <v>62</v>
      </c>
      <c r="BU90" s="78">
        <f t="shared" si="718"/>
        <v>63</v>
      </c>
      <c r="BV90" s="78">
        <f t="shared" si="718"/>
        <v>64</v>
      </c>
      <c r="BW90" s="78">
        <f t="shared" si="718"/>
        <v>65</v>
      </c>
      <c r="BX90" s="78">
        <f t="shared" si="718"/>
        <v>66</v>
      </c>
      <c r="BY90" s="78">
        <f t="shared" ref="BY90:EJ90" si="719">(BX90+1)</f>
        <v>67</v>
      </c>
      <c r="BZ90" s="78">
        <f t="shared" si="719"/>
        <v>68</v>
      </c>
      <c r="CA90" s="78">
        <f t="shared" si="719"/>
        <v>69</v>
      </c>
      <c r="CB90" s="78">
        <f t="shared" si="719"/>
        <v>70</v>
      </c>
      <c r="CC90" s="78">
        <f t="shared" si="719"/>
        <v>71</v>
      </c>
      <c r="CD90" s="78">
        <f t="shared" si="719"/>
        <v>72</v>
      </c>
      <c r="CE90" s="78">
        <f t="shared" si="719"/>
        <v>73</v>
      </c>
      <c r="CF90" s="78">
        <f t="shared" si="719"/>
        <v>74</v>
      </c>
      <c r="CG90" s="78">
        <f t="shared" si="719"/>
        <v>75</v>
      </c>
      <c r="CH90" s="78">
        <f t="shared" si="719"/>
        <v>76</v>
      </c>
      <c r="CI90" s="78">
        <f t="shared" si="719"/>
        <v>77</v>
      </c>
      <c r="CJ90" s="78">
        <f t="shared" si="719"/>
        <v>78</v>
      </c>
      <c r="CK90" s="78">
        <f t="shared" si="719"/>
        <v>79</v>
      </c>
      <c r="CL90" s="78">
        <f t="shared" si="719"/>
        <v>80</v>
      </c>
      <c r="CM90" s="78">
        <f t="shared" si="719"/>
        <v>81</v>
      </c>
      <c r="CN90" s="78">
        <f t="shared" si="719"/>
        <v>82</v>
      </c>
      <c r="CO90" s="78">
        <f t="shared" si="719"/>
        <v>83</v>
      </c>
      <c r="CP90" s="78">
        <f t="shared" si="719"/>
        <v>84</v>
      </c>
      <c r="CQ90" s="78">
        <f t="shared" si="719"/>
        <v>85</v>
      </c>
      <c r="CR90" s="78">
        <f t="shared" si="719"/>
        <v>86</v>
      </c>
      <c r="CS90" s="78">
        <f t="shared" si="719"/>
        <v>87</v>
      </c>
      <c r="CT90" s="78">
        <f t="shared" si="719"/>
        <v>88</v>
      </c>
      <c r="CU90" s="78">
        <f t="shared" si="719"/>
        <v>89</v>
      </c>
      <c r="CV90" s="78">
        <f t="shared" si="719"/>
        <v>90</v>
      </c>
      <c r="CW90" s="78">
        <f t="shared" si="719"/>
        <v>91</v>
      </c>
      <c r="CX90" s="78">
        <f t="shared" si="719"/>
        <v>92</v>
      </c>
      <c r="CY90" s="78">
        <f t="shared" si="719"/>
        <v>93</v>
      </c>
      <c r="CZ90" s="78">
        <f t="shared" si="719"/>
        <v>94</v>
      </c>
      <c r="DA90" s="78">
        <f t="shared" si="719"/>
        <v>95</v>
      </c>
      <c r="DB90" s="78">
        <f t="shared" si="719"/>
        <v>96</v>
      </c>
      <c r="DC90" s="78">
        <f t="shared" si="719"/>
        <v>97</v>
      </c>
      <c r="DD90" s="78">
        <f t="shared" si="719"/>
        <v>98</v>
      </c>
      <c r="DE90" s="78">
        <f t="shared" si="719"/>
        <v>99</v>
      </c>
      <c r="DF90" s="78">
        <f t="shared" si="719"/>
        <v>100</v>
      </c>
      <c r="DG90" s="78">
        <f t="shared" si="719"/>
        <v>101</v>
      </c>
      <c r="DH90" s="78">
        <f t="shared" si="719"/>
        <v>102</v>
      </c>
      <c r="DI90" s="78">
        <f t="shared" si="719"/>
        <v>103</v>
      </c>
      <c r="DJ90" s="78">
        <f t="shared" si="719"/>
        <v>104</v>
      </c>
      <c r="DK90" s="78">
        <f t="shared" si="719"/>
        <v>105</v>
      </c>
      <c r="DL90" s="78">
        <f t="shared" si="719"/>
        <v>106</v>
      </c>
      <c r="DM90" s="78">
        <f t="shared" si="719"/>
        <v>107</v>
      </c>
      <c r="DN90" s="78">
        <f t="shared" si="719"/>
        <v>108</v>
      </c>
      <c r="DO90" s="78">
        <f t="shared" si="719"/>
        <v>109</v>
      </c>
      <c r="DP90" s="78">
        <f t="shared" si="719"/>
        <v>110</v>
      </c>
      <c r="DQ90" s="78">
        <f t="shared" si="719"/>
        <v>111</v>
      </c>
      <c r="DR90" s="78">
        <f t="shared" si="719"/>
        <v>112</v>
      </c>
      <c r="DS90" s="78">
        <f t="shared" si="719"/>
        <v>113</v>
      </c>
      <c r="DT90" s="78">
        <f t="shared" si="719"/>
        <v>114</v>
      </c>
      <c r="DU90" s="78">
        <f t="shared" si="719"/>
        <v>115</v>
      </c>
      <c r="DV90" s="78">
        <f t="shared" si="719"/>
        <v>116</v>
      </c>
      <c r="DW90" s="78">
        <f t="shared" si="719"/>
        <v>117</v>
      </c>
      <c r="DX90" s="78">
        <f t="shared" si="719"/>
        <v>118</v>
      </c>
      <c r="DY90" s="78">
        <f t="shared" si="719"/>
        <v>119</v>
      </c>
      <c r="DZ90" s="78">
        <f t="shared" si="719"/>
        <v>120</v>
      </c>
      <c r="EA90" s="78">
        <f t="shared" si="719"/>
        <v>121</v>
      </c>
      <c r="EB90" s="78">
        <f t="shared" si="719"/>
        <v>122</v>
      </c>
      <c r="EC90" s="78">
        <f t="shared" si="719"/>
        <v>123</v>
      </c>
      <c r="ED90" s="78">
        <f t="shared" si="719"/>
        <v>124</v>
      </c>
      <c r="EE90" s="78">
        <f t="shared" si="719"/>
        <v>125</v>
      </c>
      <c r="EF90" s="78">
        <f t="shared" si="719"/>
        <v>126</v>
      </c>
      <c r="EG90" s="78">
        <f t="shared" si="719"/>
        <v>127</v>
      </c>
      <c r="EH90" s="78">
        <f t="shared" si="719"/>
        <v>128</v>
      </c>
      <c r="EI90" s="78">
        <f t="shared" si="719"/>
        <v>129</v>
      </c>
      <c r="EJ90" s="78">
        <f t="shared" si="719"/>
        <v>130</v>
      </c>
      <c r="EK90" s="78">
        <f t="shared" ref="EK90:GV90" si="720">(EJ90+1)</f>
        <v>131</v>
      </c>
      <c r="EL90" s="78">
        <f t="shared" si="720"/>
        <v>132</v>
      </c>
      <c r="EM90" s="78">
        <f t="shared" si="720"/>
        <v>133</v>
      </c>
      <c r="EN90" s="78">
        <f t="shared" si="720"/>
        <v>134</v>
      </c>
      <c r="EO90" s="78">
        <f t="shared" si="720"/>
        <v>135</v>
      </c>
      <c r="EP90" s="78">
        <f t="shared" si="720"/>
        <v>136</v>
      </c>
      <c r="EQ90" s="78">
        <f t="shared" si="720"/>
        <v>137</v>
      </c>
      <c r="ER90" s="78">
        <f t="shared" si="720"/>
        <v>138</v>
      </c>
      <c r="ES90" s="78">
        <f t="shared" si="720"/>
        <v>139</v>
      </c>
      <c r="ET90" s="78">
        <f t="shared" si="720"/>
        <v>140</v>
      </c>
      <c r="EU90" s="78">
        <f t="shared" si="720"/>
        <v>141</v>
      </c>
      <c r="EV90" s="78">
        <f t="shared" si="720"/>
        <v>142</v>
      </c>
      <c r="EW90" s="78">
        <f t="shared" si="720"/>
        <v>143</v>
      </c>
      <c r="EX90" s="78">
        <f t="shared" si="720"/>
        <v>144</v>
      </c>
      <c r="EY90" s="78">
        <f t="shared" si="720"/>
        <v>145</v>
      </c>
      <c r="EZ90" s="78">
        <f t="shared" si="720"/>
        <v>146</v>
      </c>
      <c r="FA90" s="78">
        <f t="shared" si="720"/>
        <v>147</v>
      </c>
      <c r="FB90" s="78">
        <f t="shared" si="720"/>
        <v>148</v>
      </c>
      <c r="FC90" s="78">
        <f t="shared" si="720"/>
        <v>149</v>
      </c>
      <c r="FD90" s="78">
        <f t="shared" si="720"/>
        <v>150</v>
      </c>
      <c r="FE90" s="78">
        <f t="shared" si="720"/>
        <v>151</v>
      </c>
      <c r="FF90" s="78">
        <f t="shared" si="720"/>
        <v>152</v>
      </c>
      <c r="FG90" s="78">
        <f t="shared" si="720"/>
        <v>153</v>
      </c>
      <c r="FH90" s="78">
        <f t="shared" si="720"/>
        <v>154</v>
      </c>
      <c r="FI90" s="78">
        <f t="shared" si="720"/>
        <v>155</v>
      </c>
      <c r="FJ90" s="78">
        <f t="shared" si="720"/>
        <v>156</v>
      </c>
      <c r="FK90" s="78">
        <f t="shared" si="720"/>
        <v>157</v>
      </c>
      <c r="FL90" s="78">
        <f t="shared" si="720"/>
        <v>158</v>
      </c>
      <c r="FM90" s="78">
        <f t="shared" si="720"/>
        <v>159</v>
      </c>
      <c r="FN90" s="78">
        <f t="shared" si="720"/>
        <v>160</v>
      </c>
      <c r="FO90" s="78">
        <f t="shared" si="720"/>
        <v>161</v>
      </c>
      <c r="FP90" s="78">
        <f t="shared" si="720"/>
        <v>162</v>
      </c>
      <c r="FQ90" s="78">
        <f t="shared" si="720"/>
        <v>163</v>
      </c>
      <c r="FR90" s="78">
        <f t="shared" si="720"/>
        <v>164</v>
      </c>
      <c r="FS90" s="78">
        <f t="shared" si="720"/>
        <v>165</v>
      </c>
      <c r="FT90" s="78">
        <f t="shared" si="720"/>
        <v>166</v>
      </c>
      <c r="FU90" s="78">
        <f t="shared" si="720"/>
        <v>167</v>
      </c>
      <c r="FV90" s="78">
        <f t="shared" si="720"/>
        <v>168</v>
      </c>
      <c r="FW90" s="78">
        <f t="shared" si="720"/>
        <v>169</v>
      </c>
      <c r="FX90" s="78">
        <f t="shared" si="720"/>
        <v>170</v>
      </c>
      <c r="FY90" s="78">
        <f t="shared" si="720"/>
        <v>171</v>
      </c>
      <c r="FZ90" s="78">
        <f t="shared" si="720"/>
        <v>172</v>
      </c>
      <c r="GA90" s="78">
        <f t="shared" si="720"/>
        <v>173</v>
      </c>
      <c r="GB90" s="78">
        <f t="shared" si="720"/>
        <v>174</v>
      </c>
      <c r="GC90" s="78">
        <f t="shared" si="720"/>
        <v>175</v>
      </c>
      <c r="GD90" s="78">
        <f t="shared" si="720"/>
        <v>176</v>
      </c>
      <c r="GE90" s="78">
        <f t="shared" si="720"/>
        <v>177</v>
      </c>
      <c r="GF90" s="78">
        <f t="shared" si="720"/>
        <v>178</v>
      </c>
      <c r="GG90" s="78">
        <f t="shared" si="720"/>
        <v>179</v>
      </c>
      <c r="GH90" s="78">
        <f t="shared" si="720"/>
        <v>180</v>
      </c>
      <c r="GI90" s="78">
        <f t="shared" si="720"/>
        <v>181</v>
      </c>
      <c r="GJ90" s="78">
        <f t="shared" si="720"/>
        <v>182</v>
      </c>
      <c r="GK90" s="78">
        <f t="shared" si="720"/>
        <v>183</v>
      </c>
      <c r="GL90" s="78">
        <f t="shared" si="720"/>
        <v>184</v>
      </c>
      <c r="GM90" s="78">
        <f t="shared" si="720"/>
        <v>185</v>
      </c>
      <c r="GN90" s="78">
        <f t="shared" si="720"/>
        <v>186</v>
      </c>
      <c r="GO90" s="78">
        <f t="shared" si="720"/>
        <v>187</v>
      </c>
      <c r="GP90" s="78">
        <f t="shared" si="720"/>
        <v>188</v>
      </c>
      <c r="GQ90" s="78">
        <f t="shared" si="720"/>
        <v>189</v>
      </c>
      <c r="GR90" s="78">
        <f t="shared" si="720"/>
        <v>190</v>
      </c>
      <c r="GS90" s="78">
        <f t="shared" si="720"/>
        <v>191</v>
      </c>
      <c r="GT90" s="78">
        <f t="shared" si="720"/>
        <v>192</v>
      </c>
      <c r="GU90" s="78">
        <f t="shared" si="720"/>
        <v>193</v>
      </c>
      <c r="GV90" s="78">
        <f t="shared" si="720"/>
        <v>194</v>
      </c>
      <c r="GW90" s="78">
        <f t="shared" ref="GW90:JH90" si="721">(GV90+1)</f>
        <v>195</v>
      </c>
      <c r="GX90" s="78">
        <f t="shared" si="721"/>
        <v>196</v>
      </c>
      <c r="GY90" s="78">
        <f t="shared" si="721"/>
        <v>197</v>
      </c>
      <c r="GZ90" s="78">
        <f t="shared" si="721"/>
        <v>198</v>
      </c>
      <c r="HA90" s="78">
        <f t="shared" si="721"/>
        <v>199</v>
      </c>
      <c r="HB90" s="78">
        <f t="shared" si="721"/>
        <v>200</v>
      </c>
      <c r="HC90" s="78">
        <f t="shared" si="721"/>
        <v>201</v>
      </c>
      <c r="HD90" s="78">
        <f t="shared" si="721"/>
        <v>202</v>
      </c>
      <c r="HE90" s="78">
        <f t="shared" si="721"/>
        <v>203</v>
      </c>
      <c r="HF90" s="78">
        <f t="shared" si="721"/>
        <v>204</v>
      </c>
      <c r="HG90" s="78">
        <f t="shared" si="721"/>
        <v>205</v>
      </c>
      <c r="HH90" s="78">
        <f t="shared" si="721"/>
        <v>206</v>
      </c>
      <c r="HI90" s="78">
        <f t="shared" si="721"/>
        <v>207</v>
      </c>
      <c r="HJ90" s="78">
        <f t="shared" si="721"/>
        <v>208</v>
      </c>
      <c r="HK90" s="78">
        <f t="shared" si="721"/>
        <v>209</v>
      </c>
      <c r="HL90" s="78">
        <f t="shared" si="721"/>
        <v>210</v>
      </c>
      <c r="HM90" s="78">
        <f t="shared" si="721"/>
        <v>211</v>
      </c>
      <c r="HN90" s="78">
        <f t="shared" si="721"/>
        <v>212</v>
      </c>
      <c r="HO90" s="78">
        <f t="shared" si="721"/>
        <v>213</v>
      </c>
      <c r="HP90" s="78">
        <f t="shared" si="721"/>
        <v>214</v>
      </c>
      <c r="HQ90" s="78">
        <f t="shared" si="721"/>
        <v>215</v>
      </c>
      <c r="HR90" s="78">
        <f t="shared" si="721"/>
        <v>216</v>
      </c>
      <c r="HS90" s="78">
        <f t="shared" si="721"/>
        <v>217</v>
      </c>
      <c r="HT90" s="78">
        <f t="shared" si="721"/>
        <v>218</v>
      </c>
      <c r="HU90" s="78">
        <f t="shared" si="721"/>
        <v>219</v>
      </c>
      <c r="HV90" s="78">
        <f t="shared" si="721"/>
        <v>220</v>
      </c>
      <c r="HW90" s="78">
        <f t="shared" si="721"/>
        <v>221</v>
      </c>
      <c r="HX90" s="78">
        <f t="shared" si="721"/>
        <v>222</v>
      </c>
      <c r="HY90" s="78">
        <f t="shared" si="721"/>
        <v>223</v>
      </c>
      <c r="HZ90" s="78">
        <f t="shared" si="721"/>
        <v>224</v>
      </c>
      <c r="IA90" s="78">
        <f t="shared" si="721"/>
        <v>225</v>
      </c>
      <c r="IB90" s="78">
        <f t="shared" si="721"/>
        <v>226</v>
      </c>
      <c r="IC90" s="78">
        <f t="shared" si="721"/>
        <v>227</v>
      </c>
      <c r="ID90" s="78">
        <f t="shared" si="721"/>
        <v>228</v>
      </c>
      <c r="IE90" s="78">
        <f t="shared" si="721"/>
        <v>229</v>
      </c>
      <c r="IF90" s="78">
        <f t="shared" si="721"/>
        <v>230</v>
      </c>
      <c r="IG90" s="78">
        <f t="shared" si="721"/>
        <v>231</v>
      </c>
      <c r="IH90" s="78">
        <f t="shared" si="721"/>
        <v>232</v>
      </c>
      <c r="II90" s="78">
        <f t="shared" si="721"/>
        <v>233</v>
      </c>
      <c r="IJ90" s="78">
        <f t="shared" si="721"/>
        <v>234</v>
      </c>
      <c r="IK90" s="78">
        <f t="shared" si="721"/>
        <v>235</v>
      </c>
      <c r="IL90" s="78">
        <f t="shared" si="721"/>
        <v>236</v>
      </c>
      <c r="IM90" s="78">
        <f t="shared" si="721"/>
        <v>237</v>
      </c>
      <c r="IN90" s="78">
        <f t="shared" si="721"/>
        <v>238</v>
      </c>
      <c r="IO90" s="78">
        <f t="shared" si="721"/>
        <v>239</v>
      </c>
      <c r="IP90" s="78">
        <f t="shared" si="721"/>
        <v>240</v>
      </c>
      <c r="IQ90" s="78">
        <f t="shared" si="721"/>
        <v>241</v>
      </c>
      <c r="IR90" s="78">
        <f t="shared" si="721"/>
        <v>242</v>
      </c>
      <c r="IS90" s="78">
        <f t="shared" si="721"/>
        <v>243</v>
      </c>
      <c r="IT90" s="78">
        <f t="shared" si="721"/>
        <v>244</v>
      </c>
      <c r="IU90" s="78">
        <f t="shared" si="721"/>
        <v>245</v>
      </c>
      <c r="IV90" s="78">
        <f t="shared" si="721"/>
        <v>246</v>
      </c>
      <c r="IW90" s="78">
        <f t="shared" si="721"/>
        <v>247</v>
      </c>
      <c r="IX90" s="78">
        <f t="shared" si="721"/>
        <v>248</v>
      </c>
      <c r="IY90" s="78">
        <f t="shared" si="721"/>
        <v>249</v>
      </c>
      <c r="IZ90" s="78">
        <f t="shared" si="721"/>
        <v>250</v>
      </c>
      <c r="JA90" s="78">
        <f t="shared" si="721"/>
        <v>251</v>
      </c>
      <c r="JB90" s="78">
        <f t="shared" si="721"/>
        <v>252</v>
      </c>
      <c r="JC90" s="78">
        <f t="shared" si="721"/>
        <v>253</v>
      </c>
      <c r="JD90" s="78">
        <f t="shared" si="721"/>
        <v>254</v>
      </c>
      <c r="JE90" s="78">
        <f t="shared" si="721"/>
        <v>255</v>
      </c>
      <c r="JF90" s="78">
        <f t="shared" si="721"/>
        <v>256</v>
      </c>
      <c r="JG90" s="78">
        <f t="shared" si="721"/>
        <v>257</v>
      </c>
      <c r="JH90" s="78">
        <f t="shared" si="721"/>
        <v>258</v>
      </c>
      <c r="JI90" s="78">
        <f t="shared" ref="JI90:KX90" si="722">(JH90+1)</f>
        <v>259</v>
      </c>
      <c r="JJ90" s="78">
        <f t="shared" si="722"/>
        <v>260</v>
      </c>
      <c r="JK90" s="78">
        <f t="shared" si="722"/>
        <v>261</v>
      </c>
      <c r="JL90" s="78">
        <f t="shared" si="722"/>
        <v>262</v>
      </c>
      <c r="JM90" s="78">
        <f t="shared" si="722"/>
        <v>263</v>
      </c>
      <c r="JN90" s="78">
        <f t="shared" si="722"/>
        <v>264</v>
      </c>
      <c r="JO90" s="78">
        <f t="shared" si="722"/>
        <v>265</v>
      </c>
      <c r="JP90" s="78">
        <f t="shared" si="722"/>
        <v>266</v>
      </c>
      <c r="JQ90" s="78">
        <f t="shared" si="722"/>
        <v>267</v>
      </c>
      <c r="JR90" s="78">
        <f t="shared" si="722"/>
        <v>268</v>
      </c>
      <c r="JS90" s="78">
        <f t="shared" si="722"/>
        <v>269</v>
      </c>
      <c r="JT90" s="78">
        <f t="shared" si="722"/>
        <v>270</v>
      </c>
      <c r="JU90" s="78">
        <f t="shared" si="722"/>
        <v>271</v>
      </c>
      <c r="JV90" s="78">
        <f t="shared" si="722"/>
        <v>272</v>
      </c>
      <c r="JW90" s="78">
        <f t="shared" si="722"/>
        <v>273</v>
      </c>
      <c r="JX90" s="78">
        <f t="shared" si="722"/>
        <v>274</v>
      </c>
      <c r="JY90" s="78">
        <f t="shared" si="722"/>
        <v>275</v>
      </c>
      <c r="JZ90" s="78">
        <f t="shared" si="722"/>
        <v>276</v>
      </c>
      <c r="KA90" s="78">
        <f t="shared" si="722"/>
        <v>277</v>
      </c>
      <c r="KB90" s="78">
        <f t="shared" si="722"/>
        <v>278</v>
      </c>
      <c r="KC90" s="78">
        <f t="shared" si="722"/>
        <v>279</v>
      </c>
      <c r="KD90" s="78">
        <f t="shared" si="722"/>
        <v>280</v>
      </c>
      <c r="KE90" s="78">
        <f t="shared" si="722"/>
        <v>281</v>
      </c>
      <c r="KF90" s="78">
        <f t="shared" si="722"/>
        <v>282</v>
      </c>
      <c r="KG90" s="78">
        <f t="shared" si="722"/>
        <v>283</v>
      </c>
      <c r="KH90" s="78">
        <f t="shared" si="722"/>
        <v>284</v>
      </c>
      <c r="KI90" s="78">
        <f t="shared" si="722"/>
        <v>285</v>
      </c>
      <c r="KJ90" s="78">
        <f t="shared" si="722"/>
        <v>286</v>
      </c>
      <c r="KK90" s="78">
        <f t="shared" si="722"/>
        <v>287</v>
      </c>
      <c r="KL90" s="78">
        <f t="shared" si="722"/>
        <v>288</v>
      </c>
      <c r="KM90" s="78">
        <f t="shared" si="722"/>
        <v>289</v>
      </c>
      <c r="KN90" s="78">
        <f t="shared" si="722"/>
        <v>290</v>
      </c>
      <c r="KO90" s="78">
        <f t="shared" si="722"/>
        <v>291</v>
      </c>
      <c r="KP90" s="78">
        <f t="shared" si="722"/>
        <v>292</v>
      </c>
      <c r="KQ90" s="78">
        <f t="shared" si="722"/>
        <v>293</v>
      </c>
      <c r="KR90" s="78">
        <f t="shared" si="722"/>
        <v>294</v>
      </c>
      <c r="KS90" s="78">
        <f t="shared" si="722"/>
        <v>295</v>
      </c>
      <c r="KT90" s="78">
        <f t="shared" si="722"/>
        <v>296</v>
      </c>
      <c r="KU90" s="78">
        <f t="shared" si="722"/>
        <v>297</v>
      </c>
      <c r="KV90" s="78">
        <f t="shared" si="722"/>
        <v>298</v>
      </c>
      <c r="KW90" s="78">
        <f t="shared" si="722"/>
        <v>299</v>
      </c>
      <c r="KX90" s="78">
        <f t="shared" si="722"/>
        <v>300</v>
      </c>
    </row>
  </sheetData>
  <sheetProtection algorithmName="SHA-512" hashValue="hu6etdxRXfLllOxye9sv6vsNBWMpZEf0MmNm+GzLo1odrO+yGhYXuGSeefW0QKVpjvEBtYBzHDWnw4TXyiNvOA==" saltValue="oAthF1L9Ez6EkZQtHFpeyg==" spinCount="100000" sheet="1" objects="1" scenarios="1" sort="0"/>
  <sortState xmlns:xlrd2="http://schemas.microsoft.com/office/spreadsheetml/2017/richdata2" ref="G11:H37">
    <sortCondition ref="G11:G37"/>
  </sortState>
  <mergeCells count="1">
    <mergeCell ref="G50:I50"/>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4645-430F-4ABC-B595-23FCFB47861F}">
  <dimension ref="A1:U353"/>
  <sheetViews>
    <sheetView zoomScale="94" workbookViewId="0">
      <selection activeCell="G24" sqref="G24"/>
    </sheetView>
  </sheetViews>
  <sheetFormatPr baseColWidth="10" defaultColWidth="10.734375" defaultRowHeight="14.4" x14ac:dyDescent="0.55000000000000004"/>
  <cols>
    <col min="1" max="15" width="10.89453125"/>
    <col min="16" max="16" width="16.68359375" customWidth="1"/>
    <col min="17" max="17" width="12.41796875" customWidth="1"/>
  </cols>
  <sheetData>
    <row r="1" spans="1:21" x14ac:dyDescent="0.55000000000000004">
      <c r="A1" s="25" t="str">
        <f t="shared" ref="A1:O1" si="0">IF(A29="",A79,A29)</f>
        <v>LL$$$</v>
      </c>
      <c r="B1" s="25" t="str">
        <f t="shared" si="0"/>
        <v>DLDD$</v>
      </c>
      <c r="C1" s="25" t="str">
        <f t="shared" si="0"/>
        <v>LDD$$</v>
      </c>
      <c r="D1" s="25" t="str">
        <f t="shared" si="0"/>
        <v>LD$DL</v>
      </c>
      <c r="E1" s="25" t="str">
        <f t="shared" si="0"/>
        <v>DLL$$</v>
      </c>
      <c r="F1" s="25" t="str">
        <f t="shared" si="0"/>
        <v>DLDD$</v>
      </c>
      <c r="G1" s="25" t="str">
        <f t="shared" si="0"/>
        <v>DDDL$</v>
      </c>
      <c r="H1" s="25" t="str">
        <f t="shared" si="0"/>
        <v>LDD$$</v>
      </c>
      <c r="I1" s="25" t="str">
        <f t="shared" si="0"/>
        <v>L$$$$</v>
      </c>
      <c r="J1" s="25" t="str">
        <f t="shared" si="0"/>
        <v>DL$$$</v>
      </c>
      <c r="K1" s="25" t="str">
        <f t="shared" si="0"/>
        <v>LD$DL</v>
      </c>
      <c r="L1" s="25" t="str">
        <f t="shared" si="0"/>
        <v>DLL$$</v>
      </c>
      <c r="M1" s="25" t="str">
        <f t="shared" si="0"/>
        <v>DLDD$</v>
      </c>
      <c r="N1" s="25" t="str">
        <f t="shared" si="0"/>
        <v>LDLL$</v>
      </c>
      <c r="O1" s="25" t="str">
        <f t="shared" si="0"/>
        <v>L$$$$</v>
      </c>
      <c r="P1" s="26">
        <f>TEXTEINGABE!G11</f>
        <v>0</v>
      </c>
      <c r="Q1" s="26" t="str">
        <f>TEXTEINGABE!H11</f>
        <v>G</v>
      </c>
      <c r="R1" s="27"/>
      <c r="S1" s="27"/>
      <c r="T1" s="27"/>
      <c r="U1" s="3"/>
    </row>
    <row r="2" spans="1:21" x14ac:dyDescent="0.55000000000000004">
      <c r="A2" s="25" t="str">
        <f t="shared" ref="A2:O2" si="1">IF(A30="",A80,A30)</f>
        <v>DLDD$</v>
      </c>
      <c r="B2" s="25" t="str">
        <f t="shared" si="1"/>
        <v>DDD$$</v>
      </c>
      <c r="C2" s="25" t="str">
        <f t="shared" si="1"/>
        <v>LLDL$</v>
      </c>
      <c r="D2" s="25" t="str">
        <f t="shared" si="1"/>
        <v>DDDL$</v>
      </c>
      <c r="E2" s="25" t="str">
        <f t="shared" si="1"/>
        <v>LD$DL</v>
      </c>
      <c r="F2" s="25" t="str">
        <f t="shared" si="1"/>
        <v>LLL$$</v>
      </c>
      <c r="G2" s="25" t="str">
        <f t="shared" si="1"/>
        <v>D$$$$</v>
      </c>
      <c r="H2" s="25" t="str">
        <f t="shared" si="1"/>
        <v>LDDL$</v>
      </c>
      <c r="I2" s="25" t="str">
        <f t="shared" si="1"/>
        <v>LLDD$</v>
      </c>
      <c r="J2" s="25" t="str">
        <f t="shared" si="1"/>
        <v>LD$DL</v>
      </c>
      <c r="K2" s="25" t="str">
        <f t="shared" si="1"/>
        <v>L$$$$</v>
      </c>
      <c r="L2" s="25" t="str">
        <f t="shared" si="1"/>
        <v>DDD$$</v>
      </c>
      <c r="M2" s="25" t="str">
        <f t="shared" si="1"/>
        <v>LLDL$</v>
      </c>
      <c r="N2" s="25" t="str">
        <f t="shared" si="1"/>
        <v>LD$DL</v>
      </c>
      <c r="O2" s="25" t="str">
        <f t="shared" si="1"/>
        <v>LDDL$</v>
      </c>
      <c r="P2" s="22">
        <f ca="1">TEXTEINGABE!G12</f>
        <v>826.19022397333379</v>
      </c>
      <c r="Q2" s="22" t="str">
        <f>TEXTEINGABE!H12</f>
        <v>N</v>
      </c>
      <c r="R2" s="11" t="s">
        <v>92</v>
      </c>
      <c r="S2" s="11"/>
      <c r="T2" s="11"/>
      <c r="U2" s="11"/>
    </row>
    <row r="3" spans="1:21" x14ac:dyDescent="0.55000000000000004">
      <c r="A3" s="25" t="str">
        <f t="shared" ref="A3:O3" si="2">IF(A31="",A81,A31)</f>
        <v>LLDD$</v>
      </c>
      <c r="B3" s="25" t="str">
        <f t="shared" si="2"/>
        <v>LLDL$</v>
      </c>
      <c r="C3" s="25" t="str">
        <f t="shared" si="2"/>
        <v>LD$DL</v>
      </c>
      <c r="D3" s="25" t="str">
        <f t="shared" si="2"/>
        <v>LL$$$</v>
      </c>
      <c r="E3" s="25" t="str">
        <f t="shared" si="2"/>
        <v>LDD$$</v>
      </c>
      <c r="F3" s="25" t="str">
        <f t="shared" si="2"/>
        <v>DLDD$</v>
      </c>
      <c r="G3" s="25" t="str">
        <f t="shared" si="2"/>
        <v>D$$$$</v>
      </c>
      <c r="H3" s="25" t="str">
        <f t="shared" si="2"/>
        <v>DDDL$</v>
      </c>
      <c r="I3" s="25" t="str">
        <f t="shared" si="2"/>
        <v>L$$$$</v>
      </c>
      <c r="J3" s="25" t="str">
        <f t="shared" si="2"/>
        <v>DDD$$</v>
      </c>
      <c r="K3" s="25" t="str">
        <f t="shared" si="2"/>
        <v>LLL$$</v>
      </c>
      <c r="L3" s="25" t="str">
        <f t="shared" si="2"/>
        <v>DLDD$</v>
      </c>
      <c r="M3" s="25" t="str">
        <f t="shared" si="2"/>
        <v>LDDD$</v>
      </c>
      <c r="N3" s="25" t="str">
        <f t="shared" si="2"/>
        <v>LL$$$</v>
      </c>
      <c r="O3" s="25" t="str">
        <f t="shared" si="2"/>
        <v>L$$$$</v>
      </c>
      <c r="P3" s="22">
        <f ca="1">TEXTEINGABE!G13</f>
        <v>768.992736499442</v>
      </c>
      <c r="Q3" s="22" t="str">
        <f>TEXTEINGABE!H13</f>
        <v>Y</v>
      </c>
      <c r="R3" s="11"/>
      <c r="S3" s="11"/>
      <c r="T3" s="11"/>
      <c r="U3" s="11"/>
    </row>
    <row r="4" spans="1:21" x14ac:dyDescent="0.55000000000000004">
      <c r="A4" s="25" t="str">
        <f t="shared" ref="A4:O4" si="3">IF(A32="",A82,A32)</f>
        <v>LDDL$</v>
      </c>
      <c r="B4" s="25" t="str">
        <f t="shared" si="3"/>
        <v>LLDD$</v>
      </c>
      <c r="C4" s="25" t="str">
        <f t="shared" si="3"/>
        <v>DDDL$</v>
      </c>
      <c r="D4" s="25" t="str">
        <f t="shared" si="3"/>
        <v>LLDD$</v>
      </c>
      <c r="E4" s="25" t="str">
        <f t="shared" si="3"/>
        <v>DDD$$</v>
      </c>
      <c r="F4" s="25" t="str">
        <f t="shared" si="3"/>
        <v>LDDD$</v>
      </c>
      <c r="G4" s="25" t="str">
        <f t="shared" si="3"/>
        <v>LL$$$</v>
      </c>
      <c r="H4" s="25" t="str">
        <f t="shared" si="3"/>
        <v>DLDD$</v>
      </c>
      <c r="I4" s="25" t="str">
        <f t="shared" si="3"/>
        <v>LDD$$</v>
      </c>
      <c r="J4" s="25" t="str">
        <f t="shared" si="3"/>
        <v>DDDL$</v>
      </c>
      <c r="K4" s="25" t="str">
        <f t="shared" si="3"/>
        <v>DLDD$</v>
      </c>
      <c r="L4" s="25" t="str">
        <f t="shared" si="3"/>
        <v>D$$$$</v>
      </c>
      <c r="M4" s="25" t="str">
        <f t="shared" si="3"/>
        <v>LDDD$</v>
      </c>
      <c r="N4" s="25" t="str">
        <f t="shared" si="3"/>
        <v>DDD$$</v>
      </c>
      <c r="O4" s="25" t="str">
        <f t="shared" si="3"/>
        <v>LDDD$</v>
      </c>
      <c r="P4" s="22">
        <f ca="1">TEXTEINGABE!G14</f>
        <v>712.31748269733009</v>
      </c>
      <c r="Q4" s="22" t="str">
        <f>TEXTEINGABE!H14</f>
        <v>R</v>
      </c>
      <c r="R4" s="11" t="s">
        <v>90</v>
      </c>
      <c r="S4" s="11"/>
      <c r="T4" s="11"/>
      <c r="U4" s="11"/>
    </row>
    <row r="5" spans="1:21" x14ac:dyDescent="0.55000000000000004">
      <c r="A5" s="25" t="str">
        <f t="shared" ref="A5:O5" si="4">IF(A33="",A83,A33)</f>
        <v>LL$$$</v>
      </c>
      <c r="B5" s="25" t="str">
        <f t="shared" si="4"/>
        <v>DLLD$</v>
      </c>
      <c r="C5" s="25" t="str">
        <f t="shared" si="4"/>
        <v>D$$$$</v>
      </c>
      <c r="D5" s="25" t="str">
        <f t="shared" si="4"/>
        <v>DLDD$</v>
      </c>
      <c r="E5" s="25" t="str">
        <f t="shared" si="4"/>
        <v>LDD$$</v>
      </c>
      <c r="F5" s="25" t="str">
        <f t="shared" si="4"/>
        <v>DDLD$</v>
      </c>
      <c r="G5" s="25" t="str">
        <f t="shared" si="4"/>
        <v>D$$$$</v>
      </c>
      <c r="H5" s="25" t="str">
        <f t="shared" si="4"/>
        <v>DL$$$</v>
      </c>
      <c r="I5" s="25" t="str">
        <f t="shared" si="4"/>
        <v>LD$DL</v>
      </c>
      <c r="J5" s="25" t="str">
        <f t="shared" si="4"/>
        <v>DLLL$</v>
      </c>
      <c r="K5" s="25" t="str">
        <f t="shared" si="4"/>
        <v>DDD$$</v>
      </c>
      <c r="L5" s="25" t="str">
        <f t="shared" si="4"/>
        <v>LDDD$</v>
      </c>
      <c r="M5" s="25" t="str">
        <f t="shared" si="4"/>
        <v>DDL$$</v>
      </c>
      <c r="N5" s="25" t="str">
        <f t="shared" si="4"/>
        <v>DDDL$</v>
      </c>
      <c r="O5" s="25" t="str">
        <f t="shared" si="4"/>
        <v>LD$DL</v>
      </c>
      <c r="P5" s="22">
        <f ca="1">TEXTEINGABE!G15</f>
        <v>190.93673150303559</v>
      </c>
      <c r="Q5" s="22" t="str">
        <f>TEXTEINGABE!H15</f>
        <v>I</v>
      </c>
      <c r="R5" s="11"/>
      <c r="S5" s="11"/>
      <c r="T5" s="11"/>
      <c r="U5" s="11"/>
    </row>
    <row r="6" spans="1:21" x14ac:dyDescent="0.55000000000000004">
      <c r="A6" s="25" t="str">
        <f t="shared" ref="A6:O6" si="5">IF(A34="",A84,A34)</f>
        <v>LLDL$</v>
      </c>
      <c r="B6" s="25" t="str">
        <f t="shared" si="5"/>
        <v>DDD$$</v>
      </c>
      <c r="C6" s="25" t="str">
        <f t="shared" si="5"/>
        <v>DLDD$</v>
      </c>
      <c r="D6" s="25" t="str">
        <f t="shared" si="5"/>
        <v>LDDD$</v>
      </c>
      <c r="E6" s="25" t="str">
        <f t="shared" si="5"/>
        <v>LLDL$</v>
      </c>
      <c r="F6" s="25" t="str">
        <f t="shared" si="5"/>
        <v>DDD$$</v>
      </c>
      <c r="G6" s="25" t="str">
        <f t="shared" si="5"/>
        <v>LDDD$</v>
      </c>
      <c r="H6" s="25" t="str">
        <f t="shared" si="5"/>
        <v>LL$$$</v>
      </c>
      <c r="I6" s="25" t="str">
        <f t="shared" si="5"/>
        <v>LLL$$</v>
      </c>
      <c r="J6" s="25" t="str">
        <f t="shared" si="5"/>
        <v>D$$$$</v>
      </c>
      <c r="K6" s="25" t="str">
        <f t="shared" si="5"/>
        <v>DLDD$</v>
      </c>
      <c r="L6" s="25" t="str">
        <f t="shared" si="5"/>
        <v>DLL$$</v>
      </c>
      <c r="M6" s="25" t="str">
        <f t="shared" si="5"/>
        <v>DDLD$</v>
      </c>
      <c r="N6" s="25" t="str">
        <f t="shared" si="5"/>
        <v>D$$$$</v>
      </c>
      <c r="O6" s="25" t="str">
        <f t="shared" si="5"/>
        <v>DL$$$</v>
      </c>
      <c r="P6" s="22">
        <f ca="1">TEXTEINGABE!G16</f>
        <v>979.14618356421613</v>
      </c>
      <c r="Q6" s="22" t="str">
        <f>TEXTEINGABE!H16</f>
        <v>Z</v>
      </c>
      <c r="R6" s="11" t="s">
        <v>91</v>
      </c>
      <c r="S6" s="11"/>
      <c r="T6" s="11"/>
      <c r="U6" s="11"/>
    </row>
    <row r="7" spans="1:21" x14ac:dyDescent="0.55000000000000004">
      <c r="A7" s="25" t="str">
        <f t="shared" ref="A7:O7" ca="1" si="6">IF(A35="",A85,A35)</f>
        <v>$$DDL</v>
      </c>
      <c r="B7" s="25" t="str">
        <f t="shared" ca="1" si="6"/>
        <v>$$DDL</v>
      </c>
      <c r="C7" s="25" t="str">
        <f t="shared" ca="1" si="6"/>
        <v>$$DDL</v>
      </c>
      <c r="D7" s="25" t="str">
        <f t="shared" ca="1" si="6"/>
        <v>$$DDL</v>
      </c>
      <c r="E7" s="25" t="str">
        <f t="shared" ca="1" si="6"/>
        <v>$$DDL</v>
      </c>
      <c r="F7" s="25" t="str">
        <f t="shared" ca="1" si="6"/>
        <v>$$DDL</v>
      </c>
      <c r="G7" s="25" t="str">
        <f t="shared" ca="1" si="6"/>
        <v>$$DDL</v>
      </c>
      <c r="H7" s="25" t="str">
        <f t="shared" ca="1" si="6"/>
        <v>$$DDL</v>
      </c>
      <c r="I7" s="25" t="str">
        <f t="shared" ca="1" si="6"/>
        <v>$$DDL</v>
      </c>
      <c r="J7" s="25" t="str">
        <f t="shared" ca="1" si="6"/>
        <v>$$DDL</v>
      </c>
      <c r="K7" s="25" t="str">
        <f t="shared" ca="1" si="6"/>
        <v>$$DDL</v>
      </c>
      <c r="L7" s="25" t="str">
        <f t="shared" ca="1" si="6"/>
        <v>$$DDL</v>
      </c>
      <c r="M7" s="25" t="str">
        <f t="shared" ca="1" si="6"/>
        <v>$$DDL</v>
      </c>
      <c r="N7" s="25" t="str">
        <f t="shared" ca="1" si="6"/>
        <v>$$DDL</v>
      </c>
      <c r="O7" s="25" t="str">
        <f t="shared" ca="1" si="6"/>
        <v>$$DDL</v>
      </c>
      <c r="P7" s="22">
        <f ca="1">TEXTEINGABE!G17</f>
        <v>29.09026241889967</v>
      </c>
      <c r="Q7" s="22" t="str">
        <f>TEXTEINGABE!H17</f>
        <v>M</v>
      </c>
      <c r="R7" s="3"/>
      <c r="S7" s="3"/>
      <c r="T7" s="3"/>
      <c r="U7" s="3"/>
    </row>
    <row r="8" spans="1:21" x14ac:dyDescent="0.55000000000000004">
      <c r="A8" s="25" t="str">
        <f t="shared" ref="A8:O8" ca="1" si="7">IF(A36="",A86,A36)</f>
        <v>$$DLD</v>
      </c>
      <c r="B8" s="25" t="str">
        <f t="shared" ca="1" si="7"/>
        <v>$$DLD</v>
      </c>
      <c r="C8" s="25" t="str">
        <f t="shared" ca="1" si="7"/>
        <v>$$DLD</v>
      </c>
      <c r="D8" s="25" t="str">
        <f t="shared" ca="1" si="7"/>
        <v>$$DLD</v>
      </c>
      <c r="E8" s="25" t="str">
        <f t="shared" ca="1" si="7"/>
        <v>$$DLD</v>
      </c>
      <c r="F8" s="25" t="str">
        <f t="shared" ca="1" si="7"/>
        <v>$$DLD</v>
      </c>
      <c r="G8" s="25" t="str">
        <f t="shared" ca="1" si="7"/>
        <v>$$DLD</v>
      </c>
      <c r="H8" s="25" t="str">
        <f t="shared" ca="1" si="7"/>
        <v>$$DDL</v>
      </c>
      <c r="I8" s="25" t="str">
        <f t="shared" ca="1" si="7"/>
        <v>$$DLD</v>
      </c>
      <c r="J8" s="25" t="str">
        <f t="shared" ca="1" si="7"/>
        <v>$$DLD</v>
      </c>
      <c r="K8" s="25" t="str">
        <f t="shared" ca="1" si="7"/>
        <v>$$DLD</v>
      </c>
      <c r="L8" s="25" t="str">
        <f t="shared" ca="1" si="7"/>
        <v>$$DLD</v>
      </c>
      <c r="M8" s="25" t="str">
        <f t="shared" ca="1" si="7"/>
        <v>$$DLD</v>
      </c>
      <c r="N8" s="25" t="str">
        <f t="shared" ca="1" si="7"/>
        <v>$$DLD</v>
      </c>
      <c r="O8" s="25" t="str">
        <f t="shared" ca="1" si="7"/>
        <v>$$DLD</v>
      </c>
      <c r="P8" s="22">
        <f ca="1">TEXTEINGABE!G18</f>
        <v>381.82549815347198</v>
      </c>
      <c r="Q8" s="22" t="str">
        <f>TEXTEINGABE!H18</f>
        <v>W</v>
      </c>
    </row>
    <row r="9" spans="1:21" x14ac:dyDescent="0.55000000000000004">
      <c r="A9" s="25" t="str">
        <f t="shared" ref="A9:O9" ca="1" si="8">IF(A37="",A87,A37)</f>
        <v>$$LDD</v>
      </c>
      <c r="B9" s="25" t="str">
        <f t="shared" ca="1" si="8"/>
        <v>$$LDD</v>
      </c>
      <c r="C9" s="25" t="str">
        <f t="shared" ca="1" si="8"/>
        <v>$$LDD</v>
      </c>
      <c r="D9" s="25" t="str">
        <f t="shared" ca="1" si="8"/>
        <v>$$LDD</v>
      </c>
      <c r="E9" s="25" t="str">
        <f t="shared" ca="1" si="8"/>
        <v>$$LDD</v>
      </c>
      <c r="F9" s="25" t="str">
        <f t="shared" ca="1" si="8"/>
        <v>$$LDD</v>
      </c>
      <c r="G9" s="25" t="str">
        <f t="shared" ca="1" si="8"/>
        <v>$$LDD</v>
      </c>
      <c r="H9" s="25" t="str">
        <f t="shared" ca="1" si="8"/>
        <v>$$LDD</v>
      </c>
      <c r="I9" s="25" t="str">
        <f t="shared" ca="1" si="8"/>
        <v>$$LDD</v>
      </c>
      <c r="J9" s="25" t="str">
        <f t="shared" ca="1" si="8"/>
        <v>$$LDD</v>
      </c>
      <c r="K9" s="25" t="str">
        <f t="shared" ca="1" si="8"/>
        <v>$$LDD</v>
      </c>
      <c r="L9" s="25" t="str">
        <f t="shared" ca="1" si="8"/>
        <v>$$LDD</v>
      </c>
      <c r="M9" s="25" t="str">
        <f t="shared" ca="1" si="8"/>
        <v>$$LDD</v>
      </c>
      <c r="N9" s="25" t="str">
        <f t="shared" ca="1" si="8"/>
        <v>$$LDD</v>
      </c>
      <c r="O9" s="25" t="str">
        <f t="shared" ca="1" si="8"/>
        <v>$$LDD</v>
      </c>
      <c r="P9" s="22">
        <f ca="1">TEXTEINGABE!G19</f>
        <v>935.27086524702895</v>
      </c>
      <c r="Q9" s="22" t="str">
        <f>TEXTEINGABE!H19</f>
        <v>O</v>
      </c>
    </row>
    <row r="10" spans="1:21" x14ac:dyDescent="0.55000000000000004">
      <c r="A10" s="25" t="str">
        <f t="shared" ref="A10:O10" ca="1" si="9">IF(A38="",A88,A38)</f>
        <v>$DLLL</v>
      </c>
      <c r="B10" s="25" t="str">
        <f t="shared" ca="1" si="9"/>
        <v>$$LDD</v>
      </c>
      <c r="C10" s="25" t="str">
        <f t="shared" ca="1" si="9"/>
        <v>$$LDD</v>
      </c>
      <c r="D10" s="25" t="str">
        <f t="shared" ca="1" si="9"/>
        <v>$DLLL</v>
      </c>
      <c r="E10" s="25" t="str">
        <f t="shared" ca="1" si="9"/>
        <v>$DLLL</v>
      </c>
      <c r="F10" s="25" t="str">
        <f t="shared" ca="1" si="9"/>
        <v>$DLLL</v>
      </c>
      <c r="G10" s="25" t="str">
        <f t="shared" ca="1" si="9"/>
        <v>$$LDD</v>
      </c>
      <c r="H10" s="25" t="str">
        <f t="shared" ca="1" si="9"/>
        <v>$DLLL</v>
      </c>
      <c r="I10" s="25" t="str">
        <f t="shared" ca="1" si="9"/>
        <v>$DLLL</v>
      </c>
      <c r="J10" s="25" t="str">
        <f t="shared" ca="1" si="9"/>
        <v>$DLLL</v>
      </c>
      <c r="K10" s="25" t="str">
        <f t="shared" ca="1" si="9"/>
        <v>$DLLL</v>
      </c>
      <c r="L10" s="25" t="str">
        <f t="shared" ca="1" si="9"/>
        <v>$DLLL</v>
      </c>
      <c r="M10" s="25" t="str">
        <f t="shared" ca="1" si="9"/>
        <v>$DLLL</v>
      </c>
      <c r="N10" s="25" t="str">
        <f t="shared" ca="1" si="9"/>
        <v>$DLLL</v>
      </c>
      <c r="O10" s="25" t="str">
        <f t="shared" ca="1" si="9"/>
        <v>$DLLL</v>
      </c>
      <c r="P10" s="22">
        <f ca="1">TEXTEINGABE!G20</f>
        <v>165.7424935321813</v>
      </c>
      <c r="Q10" s="22" t="str">
        <f>TEXTEINGABE!H20</f>
        <v>P</v>
      </c>
    </row>
    <row r="11" spans="1:21" x14ac:dyDescent="0.55000000000000004">
      <c r="A11" s="25" t="str">
        <f t="shared" ref="A11:O11" ca="1" si="10">IF(A39="",A89,A39)</f>
        <v>$LDLL</v>
      </c>
      <c r="B11" s="25" t="str">
        <f t="shared" ca="1" si="10"/>
        <v>$LDLL</v>
      </c>
      <c r="C11" s="25" t="str">
        <f t="shared" ca="1" si="10"/>
        <v>$LDLL</v>
      </c>
      <c r="D11" s="25" t="str">
        <f t="shared" ca="1" si="10"/>
        <v>$LDLL</v>
      </c>
      <c r="E11" s="25" t="str">
        <f t="shared" ca="1" si="10"/>
        <v>$LDLL</v>
      </c>
      <c r="F11" s="25" t="str">
        <f t="shared" ca="1" si="10"/>
        <v>$DLLL</v>
      </c>
      <c r="G11" s="25" t="str">
        <f t="shared" ca="1" si="10"/>
        <v>$LDLL</v>
      </c>
      <c r="H11" s="25" t="str">
        <f t="shared" ca="1" si="10"/>
        <v>$LDLL</v>
      </c>
      <c r="I11" s="25" t="str">
        <f t="shared" ca="1" si="10"/>
        <v>$LDLL</v>
      </c>
      <c r="J11" s="25" t="str">
        <f t="shared" ca="1" si="10"/>
        <v>$LDLL</v>
      </c>
      <c r="K11" s="25" t="str">
        <f t="shared" ca="1" si="10"/>
        <v>$LDLL</v>
      </c>
      <c r="L11" s="25" t="str">
        <f t="shared" ca="1" si="10"/>
        <v>$LDLL</v>
      </c>
      <c r="M11" s="25" t="str">
        <f t="shared" ca="1" si="10"/>
        <v>$LDLL</v>
      </c>
      <c r="N11" s="25" t="str">
        <f t="shared" ca="1" si="10"/>
        <v>$LDLL</v>
      </c>
      <c r="O11" s="25" t="str">
        <f t="shared" ca="1" si="10"/>
        <v>$LDLL</v>
      </c>
      <c r="P11" s="22">
        <f ca="1">TEXTEINGABE!G21</f>
        <v>350.24024257203837</v>
      </c>
      <c r="Q11" s="22" t="str">
        <f>TEXTEINGABE!H21</f>
        <v>J</v>
      </c>
    </row>
    <row r="12" spans="1:21" x14ac:dyDescent="0.55000000000000004">
      <c r="A12" s="25" t="str">
        <f t="shared" ref="A12:O12" ca="1" si="11">IF(A40="",A90,A40)</f>
        <v>$LLDL</v>
      </c>
      <c r="B12" s="25" t="str">
        <f t="shared" ca="1" si="11"/>
        <v>$LLDL</v>
      </c>
      <c r="C12" s="25" t="str">
        <f t="shared" ca="1" si="11"/>
        <v>$LLDL</v>
      </c>
      <c r="D12" s="25" t="str">
        <f t="shared" ca="1" si="11"/>
        <v>$LLDL</v>
      </c>
      <c r="E12" s="25" t="str">
        <f t="shared" ca="1" si="11"/>
        <v>$LLDL</v>
      </c>
      <c r="F12" s="25" t="str">
        <f t="shared" ca="1" si="11"/>
        <v>$LLDL</v>
      </c>
      <c r="G12" s="25" t="str">
        <f t="shared" ca="1" si="11"/>
        <v>$LDLL</v>
      </c>
      <c r="H12" s="25" t="str">
        <f t="shared" ca="1" si="11"/>
        <v>$LLDL</v>
      </c>
      <c r="I12" s="25" t="str">
        <f t="shared" ca="1" si="11"/>
        <v>$LLDL</v>
      </c>
      <c r="J12" s="25" t="str">
        <f t="shared" ca="1" si="11"/>
        <v>$LDLL</v>
      </c>
      <c r="K12" s="25" t="str">
        <f t="shared" ca="1" si="11"/>
        <v>$LLDL</v>
      </c>
      <c r="L12" s="25" t="str">
        <f t="shared" ca="1" si="11"/>
        <v>$LLDL</v>
      </c>
      <c r="M12" s="25" t="str">
        <f t="shared" ca="1" si="11"/>
        <v>$LLDL</v>
      </c>
      <c r="N12" s="25" t="str">
        <f t="shared" ca="1" si="11"/>
        <v>$LLDL</v>
      </c>
      <c r="O12" s="25" t="str">
        <f t="shared" ca="1" si="11"/>
        <v>$LLDL</v>
      </c>
      <c r="P12" s="22">
        <f ca="1">TEXTEINGABE!G22</f>
        <v>832.80112376052443</v>
      </c>
      <c r="Q12" s="22" t="str">
        <f>TEXTEINGABE!H22</f>
        <v>E</v>
      </c>
    </row>
    <row r="13" spans="1:21" x14ac:dyDescent="0.55000000000000004">
      <c r="A13" s="25" t="str">
        <f t="shared" ref="A13:O13" ca="1" si="12">IF(A41="",A91,A41)</f>
        <v>$LLLD</v>
      </c>
      <c r="B13" s="25" t="str">
        <f t="shared" ca="1" si="12"/>
        <v>$LLLD</v>
      </c>
      <c r="C13" s="25" t="str">
        <f t="shared" ca="1" si="12"/>
        <v>$LLLD</v>
      </c>
      <c r="D13" s="25" t="str">
        <f t="shared" ca="1" si="12"/>
        <v>$LLLD</v>
      </c>
      <c r="E13" s="25" t="str">
        <f t="shared" ca="1" si="12"/>
        <v>$LLLD</v>
      </c>
      <c r="F13" s="25" t="str">
        <f t="shared" ca="1" si="12"/>
        <v>$LLLD</v>
      </c>
      <c r="G13" s="25" t="str">
        <f t="shared" ca="1" si="12"/>
        <v>$LLLD</v>
      </c>
      <c r="H13" s="25" t="str">
        <f t="shared" ca="1" si="12"/>
        <v>$LLLD</v>
      </c>
      <c r="I13" s="25" t="str">
        <f t="shared" ca="1" si="12"/>
        <v>$LLLD</v>
      </c>
      <c r="J13" s="25" t="str">
        <f t="shared" ca="1" si="12"/>
        <v>$LLLD</v>
      </c>
      <c r="K13" s="25" t="str">
        <f t="shared" ca="1" si="12"/>
        <v>$LLLD</v>
      </c>
      <c r="L13" s="25" t="str">
        <f t="shared" ca="1" si="12"/>
        <v>$LLLD</v>
      </c>
      <c r="M13" s="25" t="str">
        <f t="shared" ca="1" si="12"/>
        <v>$LLLD</v>
      </c>
      <c r="N13" s="25" t="str">
        <f t="shared" ca="1" si="12"/>
        <v>$LLDL</v>
      </c>
      <c r="O13" s="25" t="str">
        <f t="shared" ca="1" si="12"/>
        <v>$LLLD</v>
      </c>
      <c r="P13" s="22">
        <f ca="1">TEXTEINGABE!G23</f>
        <v>851.80597192223195</v>
      </c>
      <c r="Q13" s="22" t="str">
        <f>TEXTEINGABE!H23</f>
        <v>D</v>
      </c>
    </row>
    <row r="14" spans="1:21" x14ac:dyDescent="0.55000000000000004">
      <c r="A14" s="25" t="str">
        <f t="shared" ref="A14:O14" ca="1" si="13">IF(A42="",A92,A42)</f>
        <v>$DDLL</v>
      </c>
      <c r="B14" s="25" t="str">
        <f t="shared" ca="1" si="13"/>
        <v>$DDLL</v>
      </c>
      <c r="C14" s="25" t="str">
        <f t="shared" ca="1" si="13"/>
        <v>$DDLL</v>
      </c>
      <c r="D14" s="25" t="str">
        <f t="shared" ca="1" si="13"/>
        <v>$DDLL</v>
      </c>
      <c r="E14" s="25" t="str">
        <f t="shared" ca="1" si="13"/>
        <v>$DDLL</v>
      </c>
      <c r="F14" s="25" t="str">
        <f t="shared" ca="1" si="13"/>
        <v>$DDLL</v>
      </c>
      <c r="G14" s="25" t="str">
        <f t="shared" ca="1" si="13"/>
        <v>$DDLL</v>
      </c>
      <c r="H14" s="25" t="str">
        <f t="shared" ca="1" si="13"/>
        <v>$DDLL</v>
      </c>
      <c r="I14" s="25" t="str">
        <f t="shared" ca="1" si="13"/>
        <v>$DDLL</v>
      </c>
      <c r="J14" s="25" t="str">
        <f t="shared" ca="1" si="13"/>
        <v>$DDLL</v>
      </c>
      <c r="K14" s="25" t="str">
        <f t="shared" ca="1" si="13"/>
        <v>$DDLL</v>
      </c>
      <c r="L14" s="25" t="str">
        <f t="shared" ca="1" si="13"/>
        <v>$DDLL</v>
      </c>
      <c r="M14" s="25" t="str">
        <f t="shared" ca="1" si="13"/>
        <v>$DDLL</v>
      </c>
      <c r="N14" s="25" t="str">
        <f t="shared" ca="1" si="13"/>
        <v>$LLLD</v>
      </c>
      <c r="O14" s="25" t="str">
        <f t="shared" ca="1" si="13"/>
        <v>$DDLL</v>
      </c>
      <c r="P14" s="22">
        <f ca="1">TEXTEINGABE!G24</f>
        <v>734.77848703778261</v>
      </c>
      <c r="Q14" s="22" t="str">
        <f>TEXTEINGABE!H24</f>
        <v>X</v>
      </c>
    </row>
    <row r="15" spans="1:21" x14ac:dyDescent="0.55000000000000004">
      <c r="A15" s="25" t="str">
        <f t="shared" ref="A15:O15" ca="1" si="14">IF(A43="",A93,A43)</f>
        <v>$DDLL</v>
      </c>
      <c r="B15" s="25" t="str">
        <f t="shared" ca="1" si="14"/>
        <v>$$LDL</v>
      </c>
      <c r="C15" s="25" t="str">
        <f t="shared" ca="1" si="14"/>
        <v>$$LDL</v>
      </c>
      <c r="D15" s="25" t="str">
        <f t="shared" ca="1" si="14"/>
        <v>$$LDL</v>
      </c>
      <c r="E15" s="25" t="str">
        <f t="shared" ca="1" si="14"/>
        <v>$$LDL</v>
      </c>
      <c r="F15" s="25" t="str">
        <f t="shared" ca="1" si="14"/>
        <v>$$LDL</v>
      </c>
      <c r="G15" s="25" t="str">
        <f t="shared" ca="1" si="14"/>
        <v>$$LDL</v>
      </c>
      <c r="H15" s="25" t="str">
        <f t="shared" ca="1" si="14"/>
        <v>$$LDL</v>
      </c>
      <c r="I15" s="25" t="str">
        <f t="shared" ca="1" si="14"/>
        <v>$$LDL</v>
      </c>
      <c r="J15" s="25" t="str">
        <f t="shared" ca="1" si="14"/>
        <v>$$LDL</v>
      </c>
      <c r="K15" s="25" t="str">
        <f t="shared" ca="1" si="14"/>
        <v>$$LDL</v>
      </c>
      <c r="L15" s="25" t="str">
        <f t="shared" ca="1" si="14"/>
        <v>$$LDL</v>
      </c>
      <c r="M15" s="25" t="str">
        <f t="shared" ca="1" si="14"/>
        <v>$$LDL</v>
      </c>
      <c r="N15" s="25" t="str">
        <f t="shared" ca="1" si="14"/>
        <v>$DDLL</v>
      </c>
      <c r="O15" s="25" t="str">
        <f t="shared" ca="1" si="14"/>
        <v>$$LDL</v>
      </c>
      <c r="P15" s="22">
        <f ca="1">TEXTEINGABE!G25</f>
        <v>571.85867727613743</v>
      </c>
      <c r="Q15" s="22" t="str">
        <f>TEXTEINGABE!H25</f>
        <v>S</v>
      </c>
    </row>
    <row r="16" spans="1:21" x14ac:dyDescent="0.55000000000000004">
      <c r="A16" s="25" t="str">
        <f t="shared" ref="A16:O16" ca="1" si="15">IF(A44="",A94,A44)</f>
        <v>$$LLD</v>
      </c>
      <c r="B16" s="25" t="str">
        <f t="shared" ca="1" si="15"/>
        <v>$$LLD</v>
      </c>
      <c r="C16" s="25" t="str">
        <f t="shared" ca="1" si="15"/>
        <v>$$LDL</v>
      </c>
      <c r="D16" s="25" t="str">
        <f t="shared" ca="1" si="15"/>
        <v>$$LLD</v>
      </c>
      <c r="E16" s="25" t="str">
        <f t="shared" ca="1" si="15"/>
        <v>$$LLD</v>
      </c>
      <c r="F16" s="25" t="str">
        <f t="shared" ca="1" si="15"/>
        <v>$$LDL</v>
      </c>
      <c r="G16" s="25" t="str">
        <f t="shared" ca="1" si="15"/>
        <v>$$LLD</v>
      </c>
      <c r="H16" s="25" t="str">
        <f t="shared" ca="1" si="15"/>
        <v>$$LLD</v>
      </c>
      <c r="I16" s="25" t="str">
        <f t="shared" ca="1" si="15"/>
        <v>$$LLD</v>
      </c>
      <c r="J16" s="25" t="str">
        <f t="shared" ca="1" si="15"/>
        <v>$$LLD</v>
      </c>
      <c r="K16" s="25" t="str">
        <f t="shared" ca="1" si="15"/>
        <v>$$LLD</v>
      </c>
      <c r="L16" s="25" t="str">
        <f t="shared" ca="1" si="15"/>
        <v>$$LLD</v>
      </c>
      <c r="M16" s="25" t="str">
        <f t="shared" ca="1" si="15"/>
        <v>$$LDL</v>
      </c>
      <c r="N16" s="25" t="str">
        <f t="shared" ca="1" si="15"/>
        <v>$$LLD</v>
      </c>
      <c r="O16" s="25" t="str">
        <f t="shared" ca="1" si="15"/>
        <v>$$LLD</v>
      </c>
      <c r="P16" s="22">
        <f ca="1">TEXTEINGABE!G26</f>
        <v>22.296979010742234</v>
      </c>
      <c r="Q16" s="22" t="str">
        <f>TEXTEINGABE!H26</f>
        <v>V</v>
      </c>
    </row>
    <row r="17" spans="1:17" x14ac:dyDescent="0.55000000000000004">
      <c r="A17" s="25" t="str">
        <f t="shared" ref="A17:O17" ca="1" si="16">IF(A45="",A95,A45)</f>
        <v>$$DDL</v>
      </c>
      <c r="B17" s="25" t="str">
        <f t="shared" ca="1" si="16"/>
        <v>$$DDL</v>
      </c>
      <c r="C17" s="25" t="str">
        <f t="shared" ca="1" si="16"/>
        <v>$$DDL</v>
      </c>
      <c r="D17" s="25" t="str">
        <f t="shared" ca="1" si="16"/>
        <v>$$DDL</v>
      </c>
      <c r="E17" s="25" t="str">
        <f t="shared" ca="1" si="16"/>
        <v>$$DDL</v>
      </c>
      <c r="F17" s="25" t="str">
        <f t="shared" ca="1" si="16"/>
        <v>$$DDL</v>
      </c>
      <c r="G17" s="25" t="str">
        <f t="shared" ca="1" si="16"/>
        <v>$$DDL</v>
      </c>
      <c r="H17" s="25" t="str">
        <f t="shared" ca="1" si="16"/>
        <v>$$DDL</v>
      </c>
      <c r="I17" s="25" t="str">
        <f t="shared" ca="1" si="16"/>
        <v>$$DDL</v>
      </c>
      <c r="J17" s="25" t="str">
        <f t="shared" ca="1" si="16"/>
        <v>$$DDL</v>
      </c>
      <c r="K17" s="25" t="str">
        <f t="shared" ca="1" si="16"/>
        <v>$$DDL</v>
      </c>
      <c r="L17" s="25" t="str">
        <f t="shared" ca="1" si="16"/>
        <v>$$DDL</v>
      </c>
      <c r="M17" s="25" t="str">
        <f t="shared" ca="1" si="16"/>
        <v>$$DDL</v>
      </c>
      <c r="N17" s="25" t="str">
        <f t="shared" ca="1" si="16"/>
        <v>$$DDL</v>
      </c>
      <c r="O17" s="25" t="str">
        <f t="shared" ca="1" si="16"/>
        <v>$$DDL</v>
      </c>
      <c r="P17" s="22">
        <f ca="1">TEXTEINGABE!G27</f>
        <v>212.42919971359498</v>
      </c>
      <c r="Q17" s="22" t="str">
        <f>TEXTEINGABE!H27</f>
        <v>F</v>
      </c>
    </row>
    <row r="18" spans="1:17" x14ac:dyDescent="0.55000000000000004">
      <c r="A18" s="25" t="str">
        <f t="shared" ref="A18:O18" ca="1" si="17">IF(A46="",A96,A46)</f>
        <v>$$DLD</v>
      </c>
      <c r="B18" s="25" t="str">
        <f t="shared" ca="1" si="17"/>
        <v>$$DLD</v>
      </c>
      <c r="C18" s="25" t="str">
        <f t="shared" ca="1" si="17"/>
        <v>$$DLD</v>
      </c>
      <c r="D18" s="25" t="str">
        <f t="shared" ca="1" si="17"/>
        <v>$$DLD</v>
      </c>
      <c r="E18" s="25" t="str">
        <f t="shared" ca="1" si="17"/>
        <v>$$DLD</v>
      </c>
      <c r="F18" s="25" t="str">
        <f t="shared" ca="1" si="17"/>
        <v>$$DLD</v>
      </c>
      <c r="G18" s="25" t="str">
        <f t="shared" ca="1" si="17"/>
        <v>$$DLD</v>
      </c>
      <c r="H18" s="25" t="str">
        <f t="shared" ca="1" si="17"/>
        <v>$$DDL</v>
      </c>
      <c r="I18" s="25" t="str">
        <f t="shared" ca="1" si="17"/>
        <v>$$DLD</v>
      </c>
      <c r="J18" s="25" t="str">
        <f t="shared" ca="1" si="17"/>
        <v>$$DLD</v>
      </c>
      <c r="K18" s="25" t="str">
        <f t="shared" ca="1" si="17"/>
        <v>$$DLD</v>
      </c>
      <c r="L18" s="25" t="str">
        <f t="shared" ca="1" si="17"/>
        <v>$$DLD</v>
      </c>
      <c r="M18" s="25" t="str">
        <f t="shared" ca="1" si="17"/>
        <v>$$DLD</v>
      </c>
      <c r="N18" s="25" t="str">
        <f t="shared" ca="1" si="17"/>
        <v>$$DLD</v>
      </c>
      <c r="O18" s="25" t="str">
        <f t="shared" ca="1" si="17"/>
        <v>$$DDL</v>
      </c>
      <c r="P18" s="22">
        <f ca="1">TEXTEINGABE!G28</f>
        <v>91.889861222866685</v>
      </c>
      <c r="Q18" s="22" t="str">
        <f>TEXTEINGABE!H28</f>
        <v>Q</v>
      </c>
    </row>
    <row r="19" spans="1:17" x14ac:dyDescent="0.55000000000000004">
      <c r="A19" s="25" t="str">
        <f t="shared" ref="A19:O19" ca="1" si="18">IF(A47="",A97,A47)</f>
        <v>$$LDD</v>
      </c>
      <c r="B19" s="25" t="str">
        <f t="shared" ca="1" si="18"/>
        <v>$$LDD</v>
      </c>
      <c r="C19" s="25" t="str">
        <f t="shared" ca="1" si="18"/>
        <v>$$LDD</v>
      </c>
      <c r="D19" s="25" t="str">
        <f t="shared" ca="1" si="18"/>
        <v>$$LDD</v>
      </c>
      <c r="E19" s="25" t="str">
        <f t="shared" ca="1" si="18"/>
        <v>$$DLD</v>
      </c>
      <c r="F19" s="25" t="str">
        <f t="shared" ca="1" si="18"/>
        <v>$$LDD</v>
      </c>
      <c r="G19" s="25" t="str">
        <f t="shared" ca="1" si="18"/>
        <v>$$LDD</v>
      </c>
      <c r="H19" s="25" t="str">
        <f t="shared" ca="1" si="18"/>
        <v>$$LDD</v>
      </c>
      <c r="I19" s="25" t="str">
        <f t="shared" ca="1" si="18"/>
        <v>$$LDD</v>
      </c>
      <c r="J19" s="25" t="str">
        <f t="shared" ca="1" si="18"/>
        <v>$$LDD</v>
      </c>
      <c r="K19" s="25" t="str">
        <f t="shared" ca="1" si="18"/>
        <v>$$LDD</v>
      </c>
      <c r="L19" s="25" t="str">
        <f t="shared" ca="1" si="18"/>
        <v>$$LDD</v>
      </c>
      <c r="M19" s="25" t="str">
        <f t="shared" ca="1" si="18"/>
        <v>$$LDD</v>
      </c>
      <c r="N19" s="25" t="str">
        <f t="shared" ca="1" si="18"/>
        <v>$$LDD</v>
      </c>
      <c r="O19" s="25" t="str">
        <f t="shared" ca="1" si="18"/>
        <v>$$LDD</v>
      </c>
      <c r="P19" s="22">
        <f ca="1">TEXTEINGABE!G29</f>
        <v>269.32262165971252</v>
      </c>
      <c r="Q19" s="22" t="str">
        <f>TEXTEINGABE!H29</f>
        <v>U</v>
      </c>
    </row>
    <row r="20" spans="1:17" x14ac:dyDescent="0.55000000000000004">
      <c r="A20" s="25" t="str">
        <f t="shared" ref="A20:O20" ca="1" si="19">IF(A48="",A98,A48)</f>
        <v>$DLLL</v>
      </c>
      <c r="B20" s="25" t="str">
        <f t="shared" ca="1" si="19"/>
        <v>$DLLL</v>
      </c>
      <c r="C20" s="25" t="str">
        <f t="shared" ca="1" si="19"/>
        <v>$DLLL</v>
      </c>
      <c r="D20" s="25" t="str">
        <f t="shared" ca="1" si="19"/>
        <v>$DLLL</v>
      </c>
      <c r="E20" s="25" t="str">
        <f t="shared" ca="1" si="19"/>
        <v>$DLLL</v>
      </c>
      <c r="F20" s="25" t="str">
        <f t="shared" ca="1" si="19"/>
        <v>$DLLL</v>
      </c>
      <c r="G20" s="25" t="str">
        <f t="shared" ca="1" si="19"/>
        <v>$DLLL</v>
      </c>
      <c r="H20" s="25" t="str">
        <f t="shared" ca="1" si="19"/>
        <v>$DLLL</v>
      </c>
      <c r="I20" s="25" t="str">
        <f t="shared" ca="1" si="19"/>
        <v>$DLLL</v>
      </c>
      <c r="J20" s="25" t="str">
        <f t="shared" ca="1" si="19"/>
        <v>$DLLL</v>
      </c>
      <c r="K20" s="25" t="str">
        <f t="shared" ca="1" si="19"/>
        <v>$DLLL</v>
      </c>
      <c r="L20" s="25" t="str">
        <f t="shared" ca="1" si="19"/>
        <v>$DLLL</v>
      </c>
      <c r="M20" s="25" t="str">
        <f t="shared" ca="1" si="19"/>
        <v>$DLLL</v>
      </c>
      <c r="N20" s="25" t="str">
        <f t="shared" ca="1" si="19"/>
        <v>$DLLL</v>
      </c>
      <c r="O20" s="25" t="str">
        <f t="shared" ca="1" si="19"/>
        <v>$DLLL</v>
      </c>
      <c r="P20" s="22">
        <f ca="1">TEXTEINGABE!G30</f>
        <v>790.73249296281051</v>
      </c>
      <c r="Q20" s="22" t="str">
        <f>TEXTEINGABE!H30</f>
        <v>A</v>
      </c>
    </row>
    <row r="21" spans="1:17" x14ac:dyDescent="0.55000000000000004">
      <c r="A21" s="28"/>
      <c r="B21" s="29"/>
      <c r="C21" s="29"/>
      <c r="D21" s="29"/>
      <c r="E21" s="29"/>
      <c r="F21" s="29"/>
      <c r="G21" s="29"/>
      <c r="H21" s="29"/>
      <c r="I21" s="29"/>
      <c r="J21" s="29"/>
      <c r="K21" s="29"/>
      <c r="L21" s="29"/>
      <c r="M21" s="29"/>
      <c r="N21" s="29"/>
      <c r="O21" s="30"/>
      <c r="P21" s="22">
        <f ca="1">TEXTEINGABE!G31</f>
        <v>232.87410201661839</v>
      </c>
      <c r="Q21" s="22" t="str">
        <f>TEXTEINGABE!H31</f>
        <v>K</v>
      </c>
    </row>
    <row r="22" spans="1:17" x14ac:dyDescent="0.55000000000000004">
      <c r="A22" s="31"/>
      <c r="B22" s="29"/>
      <c r="C22" s="29"/>
      <c r="D22" s="29"/>
      <c r="E22" s="29"/>
      <c r="F22" s="29"/>
      <c r="G22" s="29"/>
      <c r="H22" s="29"/>
      <c r="I22" s="29"/>
      <c r="J22" s="29"/>
      <c r="K22" s="29"/>
      <c r="L22" s="29"/>
      <c r="M22" s="29"/>
      <c r="N22" s="29"/>
      <c r="O22" s="30"/>
      <c r="P22" s="22">
        <f ca="1">TEXTEINGABE!G32</f>
        <v>802.53402264051749</v>
      </c>
      <c r="Q22" s="22" t="str">
        <f>TEXTEINGABE!H32</f>
        <v>T</v>
      </c>
    </row>
    <row r="23" spans="1:17" x14ac:dyDescent="0.55000000000000004">
      <c r="A23" s="28"/>
      <c r="B23" s="29"/>
      <c r="C23" s="29"/>
      <c r="D23" s="29"/>
      <c r="E23" s="29"/>
      <c r="F23" s="29"/>
      <c r="G23" s="29"/>
      <c r="H23" s="29"/>
      <c r="I23" s="29"/>
      <c r="J23" s="29"/>
      <c r="K23" s="29"/>
      <c r="L23" s="29"/>
      <c r="M23" s="29"/>
      <c r="N23" s="29"/>
      <c r="O23" s="30"/>
      <c r="P23" s="22">
        <f ca="1">TEXTEINGABE!G33</f>
        <v>459.21932355427498</v>
      </c>
      <c r="Q23" s="22" t="str">
        <f>TEXTEINGABE!H33</f>
        <v>B</v>
      </c>
    </row>
    <row r="24" spans="1:17" x14ac:dyDescent="0.55000000000000004">
      <c r="A24" s="28"/>
      <c r="B24" s="29"/>
      <c r="C24" s="29"/>
      <c r="D24" s="29"/>
      <c r="E24" s="29"/>
      <c r="F24" s="29"/>
      <c r="G24" s="29"/>
      <c r="H24" s="29"/>
      <c r="I24" s="29"/>
      <c r="J24" s="29"/>
      <c r="K24" s="29"/>
      <c r="L24" s="29"/>
      <c r="M24" s="29"/>
      <c r="N24" s="29"/>
      <c r="O24" s="30"/>
      <c r="P24" s="22">
        <f ca="1">TEXTEINGABE!G34</f>
        <v>615.23634590918948</v>
      </c>
      <c r="Q24" s="22" t="str">
        <f>TEXTEINGABE!H34</f>
        <v>C</v>
      </c>
    </row>
    <row r="25" spans="1:17" x14ac:dyDescent="0.55000000000000004">
      <c r="A25" s="28"/>
      <c r="B25" s="29"/>
      <c r="C25" s="29"/>
      <c r="D25" s="29"/>
      <c r="E25" s="29"/>
      <c r="F25" s="29"/>
      <c r="G25" s="29"/>
      <c r="H25" s="29"/>
      <c r="I25" s="29"/>
      <c r="J25" s="29"/>
      <c r="K25" s="29"/>
      <c r="L25" s="29"/>
      <c r="M25" s="29"/>
      <c r="N25" s="29"/>
      <c r="O25" s="30"/>
      <c r="P25" s="22">
        <f ca="1">TEXTEINGABE!G35</f>
        <v>493.00802801234266</v>
      </c>
      <c r="Q25" s="22" t="str">
        <f>TEXTEINGABE!H35</f>
        <v>L</v>
      </c>
    </row>
    <row r="26" spans="1:17" x14ac:dyDescent="0.55000000000000004">
      <c r="A26" s="28"/>
      <c r="B26" s="29"/>
      <c r="C26" s="29"/>
      <c r="D26" s="29"/>
      <c r="E26" s="29"/>
      <c r="F26" s="29"/>
      <c r="G26" s="29"/>
      <c r="H26" s="29"/>
      <c r="I26" s="29"/>
      <c r="J26" s="29"/>
      <c r="K26" s="29"/>
      <c r="L26" s="29"/>
      <c r="M26" s="29"/>
      <c r="N26" s="29"/>
      <c r="O26" s="30"/>
      <c r="P26" s="22">
        <f>TEXTEINGABE!G36</f>
        <v>0</v>
      </c>
      <c r="Q26" s="22" t="str">
        <f>TEXTEINGABE!H36</f>
        <v>H</v>
      </c>
    </row>
    <row r="27" spans="1:17" x14ac:dyDescent="0.55000000000000004">
      <c r="A27" s="32" t="s">
        <v>79</v>
      </c>
      <c r="B27" s="33"/>
      <c r="C27" s="33"/>
      <c r="D27" s="33"/>
      <c r="E27" s="33"/>
      <c r="F27" s="33"/>
    </row>
    <row r="29" spans="1:17" x14ac:dyDescent="0.55000000000000004">
      <c r="A29" s="34" t="str">
        <f>TEXTEINGABE!K48</f>
        <v>LL$$$</v>
      </c>
      <c r="B29" s="34" t="str">
        <f>TEXTEINGABE!L48</f>
        <v>DLDD$</v>
      </c>
      <c r="C29" s="34" t="str">
        <f>TEXTEINGABE!M48</f>
        <v>LDD$$</v>
      </c>
      <c r="D29" s="34" t="str">
        <f>TEXTEINGABE!N48</f>
        <v>LD$DL</v>
      </c>
      <c r="E29" s="34" t="str">
        <f>TEXTEINGABE!O48</f>
        <v>DLL$$</v>
      </c>
      <c r="F29" s="34" t="str">
        <f>TEXTEINGABE!P48</f>
        <v>DLDD$</v>
      </c>
      <c r="G29" s="34" t="str">
        <f>TEXTEINGABE!Q48</f>
        <v>DDDL$</v>
      </c>
      <c r="H29" s="34" t="str">
        <f>TEXTEINGABE!R48</f>
        <v>LDD$$</v>
      </c>
      <c r="I29" s="34" t="str">
        <f>TEXTEINGABE!S48</f>
        <v>L$$$$</v>
      </c>
      <c r="J29" s="34" t="str">
        <f>TEXTEINGABE!T48</f>
        <v>DL$$$</v>
      </c>
      <c r="K29" s="34" t="str">
        <f>TEXTEINGABE!U48</f>
        <v>LD$DL</v>
      </c>
      <c r="L29" s="34" t="str">
        <f>TEXTEINGABE!V48</f>
        <v>DLL$$</v>
      </c>
      <c r="M29" s="34" t="str">
        <f>TEXTEINGABE!W48</f>
        <v>DLDD$</v>
      </c>
      <c r="N29" s="34" t="str">
        <f>TEXTEINGABE!X48</f>
        <v>LDLL$</v>
      </c>
      <c r="O29" s="34" t="str">
        <f>TEXTEINGABE!Y48</f>
        <v>L$$$$</v>
      </c>
    </row>
    <row r="30" spans="1:17" x14ac:dyDescent="0.55000000000000004">
      <c r="A30" s="34" t="str">
        <f>TEXTEINGABE!Z48</f>
        <v>DLDD$</v>
      </c>
      <c r="B30" s="34" t="str">
        <f>TEXTEINGABE!AA48</f>
        <v>DDD$$</v>
      </c>
      <c r="C30" s="34" t="str">
        <f>TEXTEINGABE!AB48</f>
        <v>LLDL$</v>
      </c>
      <c r="D30" s="34" t="str">
        <f>TEXTEINGABE!AC48</f>
        <v>DDDL$</v>
      </c>
      <c r="E30" s="34" t="str">
        <f>TEXTEINGABE!AD48</f>
        <v>LD$DL</v>
      </c>
      <c r="F30" s="34" t="str">
        <f>TEXTEINGABE!AE48</f>
        <v>LLL$$</v>
      </c>
      <c r="G30" s="34" t="str">
        <f>TEXTEINGABE!AF48</f>
        <v>D$$$$</v>
      </c>
      <c r="H30" s="34" t="str">
        <f>TEXTEINGABE!AG48</f>
        <v>LDDL$</v>
      </c>
      <c r="I30" s="34" t="str">
        <f>TEXTEINGABE!AH48</f>
        <v>LLDD$</v>
      </c>
      <c r="J30" s="34" t="str">
        <f>TEXTEINGABE!AI48</f>
        <v>LD$DL</v>
      </c>
      <c r="K30" s="34" t="str">
        <f>TEXTEINGABE!AJ48</f>
        <v>L$$$$</v>
      </c>
      <c r="L30" s="34" t="str">
        <f>TEXTEINGABE!AK48</f>
        <v>DDD$$</v>
      </c>
      <c r="M30" s="34" t="str">
        <f>TEXTEINGABE!AL48</f>
        <v>LLDL$</v>
      </c>
      <c r="N30" s="34" t="str">
        <f>TEXTEINGABE!AM48</f>
        <v>LD$DL</v>
      </c>
      <c r="O30" s="34" t="str">
        <f>TEXTEINGABE!AN48</f>
        <v>LDDL$</v>
      </c>
    </row>
    <row r="31" spans="1:17" x14ac:dyDescent="0.55000000000000004">
      <c r="A31" s="34" t="str">
        <f>TEXTEINGABE!AO48</f>
        <v>LLDD$</v>
      </c>
      <c r="B31" s="34" t="str">
        <f>TEXTEINGABE!AP48</f>
        <v>LLDL$</v>
      </c>
      <c r="C31" s="34" t="str">
        <f>TEXTEINGABE!AQ48</f>
        <v>LD$DL</v>
      </c>
      <c r="D31" s="34" t="str">
        <f>TEXTEINGABE!AR48</f>
        <v>LL$$$</v>
      </c>
      <c r="E31" s="34" t="str">
        <f>TEXTEINGABE!AS48</f>
        <v>LDD$$</v>
      </c>
      <c r="F31" s="34" t="str">
        <f>TEXTEINGABE!AT48</f>
        <v>DLDD$</v>
      </c>
      <c r="G31" s="34" t="str">
        <f>TEXTEINGABE!AU48</f>
        <v>D$$$$</v>
      </c>
      <c r="H31" s="34" t="str">
        <f>TEXTEINGABE!AV48</f>
        <v>DDDL$</v>
      </c>
      <c r="I31" s="34" t="str">
        <f>TEXTEINGABE!AW48</f>
        <v>L$$$$</v>
      </c>
      <c r="J31" s="34" t="str">
        <f>TEXTEINGABE!AX48</f>
        <v>DDD$$</v>
      </c>
      <c r="K31" s="34" t="str">
        <f>TEXTEINGABE!AY48</f>
        <v>LLL$$</v>
      </c>
      <c r="L31" s="34" t="str">
        <f>TEXTEINGABE!AZ48</f>
        <v>DLDD$</v>
      </c>
      <c r="M31" s="34" t="str">
        <f>TEXTEINGABE!BA48</f>
        <v>LDDD$</v>
      </c>
      <c r="N31" s="34" t="str">
        <f>TEXTEINGABE!BB48</f>
        <v>LL$$$</v>
      </c>
      <c r="O31" s="34" t="str">
        <f>TEXTEINGABE!BC48</f>
        <v>L$$$$</v>
      </c>
    </row>
    <row r="32" spans="1:17" x14ac:dyDescent="0.55000000000000004">
      <c r="A32" s="34" t="str">
        <f>TEXTEINGABE!BD48</f>
        <v>LDDL$</v>
      </c>
      <c r="B32" s="34" t="str">
        <f>TEXTEINGABE!BE48</f>
        <v>LLDD$</v>
      </c>
      <c r="C32" s="34" t="str">
        <f>TEXTEINGABE!BF48</f>
        <v>DDDL$</v>
      </c>
      <c r="D32" s="34" t="str">
        <f>TEXTEINGABE!BG48</f>
        <v>LLDD$</v>
      </c>
      <c r="E32" s="34" t="str">
        <f>TEXTEINGABE!BH48</f>
        <v>DDD$$</v>
      </c>
      <c r="F32" s="34" t="str">
        <f>TEXTEINGABE!BI48</f>
        <v>LDDD$</v>
      </c>
      <c r="G32" s="34" t="str">
        <f>TEXTEINGABE!BJ48</f>
        <v>LL$$$</v>
      </c>
      <c r="H32" s="34" t="str">
        <f>TEXTEINGABE!BK48</f>
        <v>DLDD$</v>
      </c>
      <c r="I32" s="34" t="str">
        <f>TEXTEINGABE!BL48</f>
        <v>LDD$$</v>
      </c>
      <c r="J32" s="34" t="str">
        <f>TEXTEINGABE!BM48</f>
        <v>DDDL$</v>
      </c>
      <c r="K32" s="34" t="str">
        <f>TEXTEINGABE!BN48</f>
        <v>DLDD$</v>
      </c>
      <c r="L32" s="34" t="str">
        <f>TEXTEINGABE!BO48</f>
        <v>D$$$$</v>
      </c>
      <c r="M32" s="34" t="str">
        <f>TEXTEINGABE!BP48</f>
        <v>LDDD$</v>
      </c>
      <c r="N32" s="34" t="str">
        <f>TEXTEINGABE!BQ48</f>
        <v>DDD$$</v>
      </c>
      <c r="O32" s="34" t="str">
        <f>TEXTEINGABE!BR48</f>
        <v>LDDD$</v>
      </c>
    </row>
    <row r="33" spans="1:17" x14ac:dyDescent="0.55000000000000004">
      <c r="A33" s="34" t="str">
        <f>TEXTEINGABE!BS48</f>
        <v>LL$$$</v>
      </c>
      <c r="B33" s="34" t="str">
        <f>TEXTEINGABE!BT48</f>
        <v>DLLD$</v>
      </c>
      <c r="C33" s="34" t="str">
        <f>TEXTEINGABE!BU48</f>
        <v>D$$$$</v>
      </c>
      <c r="D33" s="34" t="str">
        <f>TEXTEINGABE!BV48</f>
        <v>DLDD$</v>
      </c>
      <c r="E33" s="34" t="str">
        <f>TEXTEINGABE!BW48</f>
        <v>LDD$$</v>
      </c>
      <c r="F33" s="34" t="str">
        <f>TEXTEINGABE!BX48</f>
        <v>DDLD$</v>
      </c>
      <c r="G33" s="34" t="str">
        <f>TEXTEINGABE!BY48</f>
        <v>D$$$$</v>
      </c>
      <c r="H33" s="34" t="str">
        <f>TEXTEINGABE!BZ48</f>
        <v>DL$$$</v>
      </c>
      <c r="I33" s="34" t="str">
        <f>TEXTEINGABE!CA48</f>
        <v>LD$DL</v>
      </c>
      <c r="J33" s="34" t="str">
        <f>TEXTEINGABE!CB48</f>
        <v>DLLL$</v>
      </c>
      <c r="K33" s="34" t="str">
        <f>TEXTEINGABE!CC48</f>
        <v>DDD$$</v>
      </c>
      <c r="L33" s="34" t="str">
        <f>TEXTEINGABE!CD48</f>
        <v>LDDD$</v>
      </c>
      <c r="M33" s="34" t="str">
        <f>TEXTEINGABE!CE48</f>
        <v>DDL$$</v>
      </c>
      <c r="N33" s="34" t="str">
        <f>TEXTEINGABE!CF48</f>
        <v>DDDL$</v>
      </c>
      <c r="O33" s="34" t="str">
        <f>TEXTEINGABE!CG48</f>
        <v>LD$DL</v>
      </c>
    </row>
    <row r="34" spans="1:17" x14ac:dyDescent="0.55000000000000004">
      <c r="A34" s="34" t="str">
        <f>TEXTEINGABE!CH48</f>
        <v>LLDL$</v>
      </c>
      <c r="B34" s="34" t="str">
        <f>TEXTEINGABE!CI48</f>
        <v>DDD$$</v>
      </c>
      <c r="C34" s="34" t="str">
        <f>TEXTEINGABE!CJ48</f>
        <v>DLDD$</v>
      </c>
      <c r="D34" s="34" t="str">
        <f>TEXTEINGABE!CK48</f>
        <v>LDDD$</v>
      </c>
      <c r="E34" s="34" t="str">
        <f>TEXTEINGABE!CL48</f>
        <v>LLDL$</v>
      </c>
      <c r="F34" s="34" t="str">
        <f>TEXTEINGABE!CM48</f>
        <v>DDD$$</v>
      </c>
      <c r="G34" s="34" t="str">
        <f>TEXTEINGABE!CN48</f>
        <v>LDDD$</v>
      </c>
      <c r="H34" s="34" t="str">
        <f>TEXTEINGABE!CO48</f>
        <v>LL$$$</v>
      </c>
      <c r="I34" s="34" t="str">
        <f>TEXTEINGABE!CP48</f>
        <v>LLL$$</v>
      </c>
      <c r="J34" s="34" t="str">
        <f>TEXTEINGABE!CQ48</f>
        <v>D$$$$</v>
      </c>
      <c r="K34" s="34" t="str">
        <f>TEXTEINGABE!CR48</f>
        <v>DLDD$</v>
      </c>
      <c r="L34" s="34" t="str">
        <f>TEXTEINGABE!CS48</f>
        <v>DLL$$</v>
      </c>
      <c r="M34" s="34" t="str">
        <f>TEXTEINGABE!CT48</f>
        <v>DDLD$</v>
      </c>
      <c r="N34" s="34" t="str">
        <f>TEXTEINGABE!CU48</f>
        <v>D$$$$</v>
      </c>
      <c r="O34" s="34" t="str">
        <f>TEXTEINGABE!CV48</f>
        <v>DL$$$</v>
      </c>
    </row>
    <row r="35" spans="1:17" x14ac:dyDescent="0.55000000000000004">
      <c r="A35" s="34" t="str">
        <f>TEXTEINGABE!CW48</f>
        <v/>
      </c>
      <c r="B35" s="34" t="str">
        <f>TEXTEINGABE!CX48</f>
        <v/>
      </c>
      <c r="C35" s="34" t="str">
        <f>TEXTEINGABE!CY48</f>
        <v/>
      </c>
      <c r="D35" s="34" t="str">
        <f>TEXTEINGABE!CZ48</f>
        <v/>
      </c>
      <c r="E35" s="34" t="str">
        <f>TEXTEINGABE!DA48</f>
        <v/>
      </c>
      <c r="F35" s="34" t="str">
        <f>TEXTEINGABE!DB48</f>
        <v/>
      </c>
      <c r="G35" s="34" t="str">
        <f>TEXTEINGABE!DC48</f>
        <v/>
      </c>
      <c r="H35" s="34" t="str">
        <f>TEXTEINGABE!DD48</f>
        <v/>
      </c>
      <c r="I35" s="34" t="str">
        <f>TEXTEINGABE!DE48</f>
        <v/>
      </c>
      <c r="J35" s="34" t="str">
        <f>TEXTEINGABE!DF48</f>
        <v/>
      </c>
      <c r="K35" s="34" t="str">
        <f>TEXTEINGABE!DG48</f>
        <v/>
      </c>
      <c r="L35" s="34" t="str">
        <f>TEXTEINGABE!DH48</f>
        <v/>
      </c>
      <c r="M35" s="34" t="str">
        <f>TEXTEINGABE!DI48</f>
        <v/>
      </c>
      <c r="N35" s="34" t="str">
        <f>TEXTEINGABE!DJ48</f>
        <v/>
      </c>
      <c r="O35" s="34" t="str">
        <f>TEXTEINGABE!DK48</f>
        <v/>
      </c>
    </row>
    <row r="36" spans="1:17" x14ac:dyDescent="0.55000000000000004">
      <c r="A36" s="34" t="str">
        <f>TEXTEINGABE!DL48</f>
        <v/>
      </c>
      <c r="B36" s="34" t="str">
        <f>TEXTEINGABE!DM48</f>
        <v/>
      </c>
      <c r="C36" s="34" t="str">
        <f>TEXTEINGABE!DN48</f>
        <v/>
      </c>
      <c r="D36" s="34" t="str">
        <f>TEXTEINGABE!DO48</f>
        <v/>
      </c>
      <c r="E36" s="34" t="str">
        <f>TEXTEINGABE!DP48</f>
        <v/>
      </c>
      <c r="F36" s="34" t="str">
        <f>TEXTEINGABE!DQ48</f>
        <v/>
      </c>
      <c r="G36" s="34" t="str">
        <f>TEXTEINGABE!DR48</f>
        <v/>
      </c>
      <c r="H36" s="34" t="str">
        <f>TEXTEINGABE!DS48</f>
        <v/>
      </c>
      <c r="I36" s="34" t="str">
        <f>TEXTEINGABE!DT48</f>
        <v/>
      </c>
      <c r="J36" s="34" t="str">
        <f>TEXTEINGABE!DU48</f>
        <v/>
      </c>
      <c r="K36" s="34" t="str">
        <f>TEXTEINGABE!DV48</f>
        <v/>
      </c>
      <c r="L36" s="34" t="str">
        <f>TEXTEINGABE!DW48</f>
        <v/>
      </c>
      <c r="M36" s="34" t="str">
        <f>TEXTEINGABE!DX48</f>
        <v/>
      </c>
      <c r="N36" s="34" t="str">
        <f>TEXTEINGABE!DY48</f>
        <v/>
      </c>
      <c r="O36" s="34" t="str">
        <f>TEXTEINGABE!DZ48</f>
        <v/>
      </c>
    </row>
    <row r="37" spans="1:17" x14ac:dyDescent="0.55000000000000004">
      <c r="A37" s="34" t="str">
        <f>TEXTEINGABE!EA48</f>
        <v/>
      </c>
      <c r="B37" s="34" t="str">
        <f>TEXTEINGABE!EB48</f>
        <v/>
      </c>
      <c r="C37" s="34" t="str">
        <f>TEXTEINGABE!EC48</f>
        <v/>
      </c>
      <c r="D37" s="34" t="str">
        <f>TEXTEINGABE!ED48</f>
        <v/>
      </c>
      <c r="E37" s="34" t="str">
        <f>TEXTEINGABE!EE48</f>
        <v/>
      </c>
      <c r="F37" s="34" t="str">
        <f>TEXTEINGABE!EF48</f>
        <v/>
      </c>
      <c r="G37" s="34" t="str">
        <f>TEXTEINGABE!EG48</f>
        <v/>
      </c>
      <c r="H37" s="34" t="str">
        <f>TEXTEINGABE!EH48</f>
        <v/>
      </c>
      <c r="I37" s="34" t="str">
        <f>TEXTEINGABE!EI48</f>
        <v/>
      </c>
      <c r="J37" s="34" t="str">
        <f>TEXTEINGABE!EJ48</f>
        <v/>
      </c>
      <c r="K37" s="34" t="str">
        <f>TEXTEINGABE!EK48</f>
        <v/>
      </c>
      <c r="L37" s="34" t="str">
        <f>TEXTEINGABE!EL48</f>
        <v/>
      </c>
      <c r="M37" s="34" t="str">
        <f>TEXTEINGABE!EM48</f>
        <v/>
      </c>
      <c r="N37" s="34" t="str">
        <f>TEXTEINGABE!EN48</f>
        <v/>
      </c>
      <c r="O37" s="34" t="str">
        <f>TEXTEINGABE!EO48</f>
        <v/>
      </c>
    </row>
    <row r="38" spans="1:17" x14ac:dyDescent="0.55000000000000004">
      <c r="A38" s="34" t="str">
        <f>TEXTEINGABE!EP48</f>
        <v/>
      </c>
      <c r="B38" s="34" t="str">
        <f>TEXTEINGABE!EQ48</f>
        <v/>
      </c>
      <c r="C38" s="34" t="str">
        <f>TEXTEINGABE!ER48</f>
        <v/>
      </c>
      <c r="D38" s="34" t="str">
        <f>TEXTEINGABE!ES48</f>
        <v/>
      </c>
      <c r="E38" s="34" t="str">
        <f>TEXTEINGABE!ET48</f>
        <v/>
      </c>
      <c r="F38" s="34" t="str">
        <f>TEXTEINGABE!EU48</f>
        <v/>
      </c>
      <c r="G38" s="34" t="str">
        <f>TEXTEINGABE!EV48</f>
        <v/>
      </c>
      <c r="H38" s="34" t="str">
        <f>TEXTEINGABE!EW48</f>
        <v/>
      </c>
      <c r="I38" s="34" t="str">
        <f>TEXTEINGABE!EX48</f>
        <v/>
      </c>
      <c r="J38" s="34" t="str">
        <f>TEXTEINGABE!EY48</f>
        <v/>
      </c>
      <c r="K38" s="34" t="str">
        <f>TEXTEINGABE!EZ48</f>
        <v/>
      </c>
      <c r="L38" s="34" t="str">
        <f>TEXTEINGABE!FA48</f>
        <v/>
      </c>
      <c r="M38" s="34" t="str">
        <f>TEXTEINGABE!FB48</f>
        <v/>
      </c>
      <c r="N38" s="34" t="str">
        <f>TEXTEINGABE!FC48</f>
        <v/>
      </c>
      <c r="O38" s="34" t="str">
        <f>TEXTEINGABE!FD48</f>
        <v/>
      </c>
    </row>
    <row r="39" spans="1:17" x14ac:dyDescent="0.55000000000000004">
      <c r="A39" s="34" t="str">
        <f>TEXTEINGABE!FE48</f>
        <v/>
      </c>
      <c r="B39" s="34" t="str">
        <f>TEXTEINGABE!FF48</f>
        <v/>
      </c>
      <c r="C39" s="34" t="str">
        <f>TEXTEINGABE!FG48</f>
        <v/>
      </c>
      <c r="D39" s="34" t="str">
        <f>TEXTEINGABE!FH48</f>
        <v/>
      </c>
      <c r="E39" s="34" t="str">
        <f>TEXTEINGABE!FI48</f>
        <v/>
      </c>
      <c r="F39" s="34" t="str">
        <f>TEXTEINGABE!FJ48</f>
        <v/>
      </c>
      <c r="G39" s="34" t="str">
        <f>TEXTEINGABE!FK48</f>
        <v/>
      </c>
      <c r="H39" s="34" t="str">
        <f>TEXTEINGABE!FL48</f>
        <v/>
      </c>
      <c r="I39" s="34" t="str">
        <f>TEXTEINGABE!FM48</f>
        <v/>
      </c>
      <c r="J39" s="34" t="str">
        <f>TEXTEINGABE!FN48</f>
        <v/>
      </c>
      <c r="K39" s="34" t="str">
        <f>TEXTEINGABE!FO48</f>
        <v/>
      </c>
      <c r="L39" s="34" t="str">
        <f>TEXTEINGABE!FP48</f>
        <v/>
      </c>
      <c r="M39" s="34" t="str">
        <f>TEXTEINGABE!FQ48</f>
        <v/>
      </c>
      <c r="N39" s="34" t="str">
        <f>TEXTEINGABE!FR48</f>
        <v/>
      </c>
      <c r="O39" s="34" t="str">
        <f>TEXTEINGABE!FS48</f>
        <v/>
      </c>
    </row>
    <row r="40" spans="1:17" x14ac:dyDescent="0.55000000000000004">
      <c r="A40" s="34" t="str">
        <f>TEXTEINGABE!FT48</f>
        <v/>
      </c>
      <c r="B40" s="34" t="str">
        <f>TEXTEINGABE!FU48</f>
        <v/>
      </c>
      <c r="C40" s="34" t="str">
        <f>TEXTEINGABE!FV48</f>
        <v/>
      </c>
      <c r="D40" s="34" t="str">
        <f>TEXTEINGABE!FW48</f>
        <v/>
      </c>
      <c r="E40" s="34" t="str">
        <f>TEXTEINGABE!FX48</f>
        <v/>
      </c>
      <c r="F40" s="34" t="str">
        <f>TEXTEINGABE!FY48</f>
        <v/>
      </c>
      <c r="G40" s="34" t="str">
        <f>TEXTEINGABE!FZ48</f>
        <v/>
      </c>
      <c r="H40" s="34" t="str">
        <f>TEXTEINGABE!GA48</f>
        <v/>
      </c>
      <c r="I40" s="34" t="str">
        <f>TEXTEINGABE!GB48</f>
        <v/>
      </c>
      <c r="J40" s="34" t="str">
        <f>TEXTEINGABE!GC48</f>
        <v/>
      </c>
      <c r="K40" s="34" t="str">
        <f>TEXTEINGABE!GD48</f>
        <v/>
      </c>
      <c r="L40" s="34" t="str">
        <f>TEXTEINGABE!GE48</f>
        <v/>
      </c>
      <c r="M40" s="34" t="str">
        <f>TEXTEINGABE!GF48</f>
        <v/>
      </c>
      <c r="N40" s="34" t="str">
        <f>TEXTEINGABE!GG48</f>
        <v/>
      </c>
      <c r="O40" s="34" t="str">
        <f>TEXTEINGABE!GH48</f>
        <v/>
      </c>
    </row>
    <row r="41" spans="1:17" x14ac:dyDescent="0.55000000000000004">
      <c r="A41" s="34" t="str">
        <f>TEXTEINGABE!GI48</f>
        <v/>
      </c>
      <c r="B41" s="34" t="str">
        <f>TEXTEINGABE!GJ48</f>
        <v/>
      </c>
      <c r="C41" s="34" t="str">
        <f>TEXTEINGABE!GK48</f>
        <v/>
      </c>
      <c r="D41" s="34" t="str">
        <f>TEXTEINGABE!GL48</f>
        <v/>
      </c>
      <c r="E41" s="34" t="str">
        <f>TEXTEINGABE!GM48</f>
        <v/>
      </c>
      <c r="F41" s="34" t="str">
        <f>TEXTEINGABE!GN48</f>
        <v/>
      </c>
      <c r="G41" s="34" t="str">
        <f>TEXTEINGABE!GO48</f>
        <v/>
      </c>
      <c r="H41" s="34" t="str">
        <f>TEXTEINGABE!GP48</f>
        <v/>
      </c>
      <c r="I41" s="34" t="str">
        <f>TEXTEINGABE!GQ48</f>
        <v/>
      </c>
      <c r="J41" s="34" t="str">
        <f>TEXTEINGABE!GR48</f>
        <v/>
      </c>
      <c r="K41" s="34" t="str">
        <f>TEXTEINGABE!GS48</f>
        <v/>
      </c>
      <c r="L41" s="34" t="str">
        <f>TEXTEINGABE!GT48</f>
        <v/>
      </c>
      <c r="M41" s="34" t="str">
        <f>TEXTEINGABE!GU48</f>
        <v/>
      </c>
      <c r="N41" s="34" t="str">
        <f>TEXTEINGABE!GV48</f>
        <v/>
      </c>
      <c r="O41" s="34" t="str">
        <f>TEXTEINGABE!GW48</f>
        <v/>
      </c>
    </row>
    <row r="42" spans="1:17" x14ac:dyDescent="0.55000000000000004">
      <c r="A42" s="34" t="str">
        <f>TEXTEINGABE!GX48</f>
        <v/>
      </c>
      <c r="B42" s="34" t="str">
        <f>TEXTEINGABE!GY48</f>
        <v/>
      </c>
      <c r="C42" s="34" t="str">
        <f>TEXTEINGABE!GZ48</f>
        <v/>
      </c>
      <c r="D42" s="34" t="str">
        <f>TEXTEINGABE!HA48</f>
        <v/>
      </c>
      <c r="E42" s="34" t="str">
        <f>TEXTEINGABE!HB48</f>
        <v/>
      </c>
      <c r="F42" s="34" t="str">
        <f>TEXTEINGABE!HC48</f>
        <v/>
      </c>
      <c r="G42" s="34" t="str">
        <f>TEXTEINGABE!HD48</f>
        <v/>
      </c>
      <c r="H42" s="34" t="str">
        <f>TEXTEINGABE!HE48</f>
        <v/>
      </c>
      <c r="I42" s="34" t="str">
        <f>TEXTEINGABE!HF48</f>
        <v/>
      </c>
      <c r="J42" s="34" t="str">
        <f>TEXTEINGABE!HG48</f>
        <v/>
      </c>
      <c r="K42" s="34" t="str">
        <f>TEXTEINGABE!HH48</f>
        <v/>
      </c>
      <c r="L42" s="34" t="str">
        <f>TEXTEINGABE!HI48</f>
        <v/>
      </c>
      <c r="M42" s="34" t="str">
        <f>TEXTEINGABE!HJ48</f>
        <v/>
      </c>
      <c r="N42" s="34" t="str">
        <f>TEXTEINGABE!HK48</f>
        <v/>
      </c>
      <c r="O42" s="34" t="str">
        <f>TEXTEINGABE!HL48</f>
        <v/>
      </c>
    </row>
    <row r="43" spans="1:17" x14ac:dyDescent="0.55000000000000004">
      <c r="A43" s="34" t="str">
        <f>TEXTEINGABE!HM48</f>
        <v/>
      </c>
      <c r="B43" s="34" t="str">
        <f>TEXTEINGABE!HN48</f>
        <v/>
      </c>
      <c r="C43" s="34" t="str">
        <f>TEXTEINGABE!HO48</f>
        <v/>
      </c>
      <c r="D43" s="34" t="str">
        <f>TEXTEINGABE!HP48</f>
        <v/>
      </c>
      <c r="E43" s="34" t="str">
        <f>TEXTEINGABE!HQ48</f>
        <v/>
      </c>
      <c r="F43" s="34" t="str">
        <f>TEXTEINGABE!HR48</f>
        <v/>
      </c>
      <c r="G43" s="34" t="str">
        <f>TEXTEINGABE!HS48</f>
        <v/>
      </c>
      <c r="H43" s="34" t="str">
        <f>TEXTEINGABE!HT48</f>
        <v/>
      </c>
      <c r="I43" s="34" t="str">
        <f>TEXTEINGABE!HU48</f>
        <v/>
      </c>
      <c r="J43" s="34" t="str">
        <f>TEXTEINGABE!HV48</f>
        <v/>
      </c>
      <c r="K43" s="34" t="str">
        <f>TEXTEINGABE!HW48</f>
        <v/>
      </c>
      <c r="L43" s="34" t="str">
        <f>TEXTEINGABE!HX48</f>
        <v/>
      </c>
      <c r="M43" s="34" t="str">
        <f>TEXTEINGABE!HY48</f>
        <v/>
      </c>
      <c r="N43" s="34" t="str">
        <f>TEXTEINGABE!HZ48</f>
        <v/>
      </c>
      <c r="O43" s="34" t="str">
        <f>TEXTEINGABE!IA48</f>
        <v/>
      </c>
    </row>
    <row r="44" spans="1:17" x14ac:dyDescent="0.55000000000000004">
      <c r="A44" s="34" t="str">
        <f>TEXTEINGABE!IB48</f>
        <v/>
      </c>
      <c r="B44" s="34" t="str">
        <f>TEXTEINGABE!IC48</f>
        <v/>
      </c>
      <c r="C44" s="34" t="str">
        <f>TEXTEINGABE!ID48</f>
        <v/>
      </c>
      <c r="D44" s="34" t="str">
        <f>TEXTEINGABE!IE48</f>
        <v/>
      </c>
      <c r="E44" s="34" t="str">
        <f>TEXTEINGABE!IF48</f>
        <v/>
      </c>
      <c r="F44" s="34" t="str">
        <f>TEXTEINGABE!IG48</f>
        <v/>
      </c>
      <c r="G44" s="34" t="str">
        <f>TEXTEINGABE!IH48</f>
        <v/>
      </c>
      <c r="H44" s="34" t="str">
        <f>TEXTEINGABE!II48</f>
        <v/>
      </c>
      <c r="I44" s="34" t="str">
        <f>TEXTEINGABE!IJ48</f>
        <v/>
      </c>
      <c r="J44" s="34" t="str">
        <f>TEXTEINGABE!IK48</f>
        <v/>
      </c>
      <c r="K44" s="34" t="str">
        <f>TEXTEINGABE!IL48</f>
        <v/>
      </c>
      <c r="L44" s="34" t="str">
        <f>TEXTEINGABE!IM48</f>
        <v/>
      </c>
      <c r="M44" s="34" t="str">
        <f>TEXTEINGABE!IN48</f>
        <v/>
      </c>
      <c r="N44" s="34" t="str">
        <f>TEXTEINGABE!IO48</f>
        <v/>
      </c>
      <c r="O44" s="34" t="str">
        <f>TEXTEINGABE!IP48</f>
        <v/>
      </c>
    </row>
    <row r="45" spans="1:17" x14ac:dyDescent="0.55000000000000004">
      <c r="A45" s="34" t="str">
        <f>TEXTEINGABE!IQ48</f>
        <v/>
      </c>
      <c r="B45" s="34" t="str">
        <f>TEXTEINGABE!IR48</f>
        <v/>
      </c>
      <c r="C45" s="34" t="str">
        <f>TEXTEINGABE!IS48</f>
        <v/>
      </c>
      <c r="D45" s="34" t="str">
        <f>TEXTEINGABE!IT48</f>
        <v/>
      </c>
      <c r="E45" s="34" t="str">
        <f>TEXTEINGABE!IU48</f>
        <v/>
      </c>
      <c r="F45" s="34" t="str">
        <f>TEXTEINGABE!IV48</f>
        <v/>
      </c>
      <c r="G45" s="34" t="str">
        <f>TEXTEINGABE!IW48</f>
        <v/>
      </c>
      <c r="H45" s="34" t="str">
        <f>TEXTEINGABE!IX48</f>
        <v/>
      </c>
      <c r="I45" s="34" t="str">
        <f>TEXTEINGABE!IY48</f>
        <v/>
      </c>
      <c r="J45" s="34" t="str">
        <f>TEXTEINGABE!IZ48</f>
        <v/>
      </c>
      <c r="K45" s="34" t="str">
        <f>TEXTEINGABE!JA48</f>
        <v/>
      </c>
      <c r="L45" s="34" t="str">
        <f>TEXTEINGABE!JB48</f>
        <v/>
      </c>
      <c r="M45" s="34" t="str">
        <f>TEXTEINGABE!JC48</f>
        <v/>
      </c>
      <c r="N45" s="34" t="str">
        <f>TEXTEINGABE!JD48</f>
        <v/>
      </c>
      <c r="O45" s="34" t="str">
        <f>TEXTEINGABE!JE48</f>
        <v/>
      </c>
    </row>
    <row r="46" spans="1:17" x14ac:dyDescent="0.55000000000000004">
      <c r="A46" s="34" t="str">
        <f>TEXTEINGABE!JF48</f>
        <v/>
      </c>
      <c r="B46" s="34" t="str">
        <f>TEXTEINGABE!JG48</f>
        <v/>
      </c>
      <c r="C46" s="34" t="str">
        <f>TEXTEINGABE!JH48</f>
        <v/>
      </c>
      <c r="D46" s="34" t="str">
        <f>TEXTEINGABE!JI48</f>
        <v/>
      </c>
      <c r="E46" s="34" t="str">
        <f>TEXTEINGABE!JJ48</f>
        <v/>
      </c>
      <c r="F46" s="34" t="str">
        <f>TEXTEINGABE!JK48</f>
        <v/>
      </c>
      <c r="G46" s="34" t="str">
        <f>TEXTEINGABE!JL48</f>
        <v/>
      </c>
      <c r="H46" s="34" t="str">
        <f>TEXTEINGABE!JM48</f>
        <v/>
      </c>
      <c r="I46" s="34" t="str">
        <f>TEXTEINGABE!JN48</f>
        <v/>
      </c>
      <c r="J46" s="34" t="str">
        <f>TEXTEINGABE!JO48</f>
        <v/>
      </c>
      <c r="K46" s="34" t="str">
        <f>TEXTEINGABE!JP48</f>
        <v/>
      </c>
      <c r="L46" s="34" t="str">
        <f>TEXTEINGABE!JQ48</f>
        <v/>
      </c>
      <c r="M46" s="34" t="str">
        <f>TEXTEINGABE!JR48</f>
        <v/>
      </c>
      <c r="N46" s="34" t="str">
        <f>TEXTEINGABE!JS48</f>
        <v/>
      </c>
      <c r="O46" s="34" t="str">
        <f>TEXTEINGABE!JT48</f>
        <v/>
      </c>
      <c r="Q46" s="35"/>
    </row>
    <row r="47" spans="1:17" x14ac:dyDescent="0.55000000000000004">
      <c r="A47" s="34" t="str">
        <f>TEXTEINGABE!JU48</f>
        <v/>
      </c>
      <c r="B47" s="34" t="str">
        <f>TEXTEINGABE!JV48</f>
        <v/>
      </c>
      <c r="C47" s="34" t="str">
        <f>TEXTEINGABE!JW48</f>
        <v/>
      </c>
      <c r="D47" s="34" t="str">
        <f>TEXTEINGABE!JX48</f>
        <v/>
      </c>
      <c r="E47" s="34" t="str">
        <f>TEXTEINGABE!JY48</f>
        <v/>
      </c>
      <c r="F47" s="34" t="str">
        <f>TEXTEINGABE!JZ48</f>
        <v/>
      </c>
      <c r="G47" s="34" t="str">
        <f>TEXTEINGABE!KA48</f>
        <v/>
      </c>
      <c r="H47" s="34" t="str">
        <f>TEXTEINGABE!KB48</f>
        <v/>
      </c>
      <c r="I47" s="34" t="str">
        <f>TEXTEINGABE!KC48</f>
        <v/>
      </c>
      <c r="J47" s="34" t="str">
        <f>TEXTEINGABE!KD48</f>
        <v/>
      </c>
      <c r="K47" s="34" t="str">
        <f>TEXTEINGABE!KE48</f>
        <v/>
      </c>
      <c r="L47" s="34" t="str">
        <f>TEXTEINGABE!KF48</f>
        <v/>
      </c>
      <c r="M47" s="34" t="str">
        <f>TEXTEINGABE!KG48</f>
        <v/>
      </c>
      <c r="N47" s="34" t="str">
        <f>TEXTEINGABE!KH48</f>
        <v/>
      </c>
      <c r="O47" s="34" t="str">
        <f>TEXTEINGABE!KI48</f>
        <v/>
      </c>
      <c r="Q47" s="35"/>
    </row>
    <row r="48" spans="1:17" x14ac:dyDescent="0.55000000000000004">
      <c r="A48" s="36" t="str">
        <f>TEXTEINGABE!KJ48</f>
        <v/>
      </c>
      <c r="B48" s="36" t="str">
        <f>TEXTEINGABE!KK48</f>
        <v/>
      </c>
      <c r="C48" s="36" t="str">
        <f>TEXTEINGABE!KL48</f>
        <v/>
      </c>
      <c r="D48" s="36" t="str">
        <f>TEXTEINGABE!KM48</f>
        <v/>
      </c>
      <c r="E48" s="36" t="str">
        <f>TEXTEINGABE!KN48</f>
        <v/>
      </c>
      <c r="F48" s="36" t="str">
        <f>TEXTEINGABE!KO48</f>
        <v/>
      </c>
      <c r="G48" s="36" t="str">
        <f>TEXTEINGABE!KP48</f>
        <v/>
      </c>
      <c r="H48" s="36" t="str">
        <f>TEXTEINGABE!KQ48</f>
        <v/>
      </c>
      <c r="I48" s="36" t="str">
        <f>TEXTEINGABE!KR48</f>
        <v/>
      </c>
      <c r="J48" s="36" t="str">
        <f>TEXTEINGABE!KS48</f>
        <v/>
      </c>
      <c r="K48" s="36" t="str">
        <f>TEXTEINGABE!KT48</f>
        <v/>
      </c>
      <c r="L48" s="36" t="str">
        <f>TEXTEINGABE!KU48</f>
        <v/>
      </c>
      <c r="M48" s="36" t="str">
        <f>TEXTEINGABE!KV48</f>
        <v/>
      </c>
      <c r="N48" s="36" t="str">
        <f>TEXTEINGABE!KW48</f>
        <v/>
      </c>
      <c r="O48" s="36" t="str">
        <f>TEXTEINGABE!KX48</f>
        <v/>
      </c>
      <c r="Q48" s="35"/>
    </row>
    <row r="49" spans="1:17" x14ac:dyDescent="0.55000000000000004">
      <c r="A49" s="37" t="s">
        <v>80</v>
      </c>
      <c r="B49" s="38"/>
      <c r="C49" s="38"/>
      <c r="Q49" s="35"/>
    </row>
    <row r="50" spans="1:17" x14ac:dyDescent="0.55000000000000004">
      <c r="A50" s="39"/>
      <c r="Q50" s="35"/>
    </row>
    <row r="51" spans="1:17" x14ac:dyDescent="0.55000000000000004">
      <c r="Q51" s="35"/>
    </row>
    <row r="52" spans="1:17" x14ac:dyDescent="0.55000000000000004">
      <c r="Q52" s="35"/>
    </row>
    <row r="53" spans="1:17" x14ac:dyDescent="0.55000000000000004">
      <c r="P53" s="40" t="s">
        <v>67</v>
      </c>
      <c r="Q53" s="35"/>
    </row>
    <row r="54" spans="1:17" x14ac:dyDescent="0.55000000000000004">
      <c r="A54" s="41">
        <f t="shared" ref="A54:A73" ca="1" si="20">P54</f>
        <v>124</v>
      </c>
      <c r="B54" s="41">
        <f t="shared" ref="B54:B73" ca="1" si="21">P74</f>
        <v>216</v>
      </c>
      <c r="C54" s="41">
        <f t="shared" ref="C54:C73" ca="1" si="22">P94</f>
        <v>311</v>
      </c>
      <c r="D54" s="41">
        <f t="shared" ref="D54:D73" ca="1" si="23">P114</f>
        <v>962</v>
      </c>
      <c r="E54" s="41">
        <f t="shared" ref="E54:E73" ca="1" si="24">P134</f>
        <v>292</v>
      </c>
      <c r="F54" s="41">
        <f t="shared" ref="F54:F73" ca="1" si="25">P154</f>
        <v>901</v>
      </c>
      <c r="G54" s="41">
        <f t="shared" ref="G54:G73" ca="1" si="26">P174</f>
        <v>996</v>
      </c>
      <c r="H54" s="41">
        <f t="shared" ref="H54:H73" ca="1" si="27">P194</f>
        <v>270</v>
      </c>
      <c r="I54" s="41">
        <f t="shared" ref="I54:I73" ca="1" si="28">P214</f>
        <v>426</v>
      </c>
      <c r="J54" s="41">
        <f t="shared" ref="J54:J73" ca="1" si="29">P234</f>
        <v>934</v>
      </c>
      <c r="K54" s="41">
        <f t="shared" ref="K54:K73" ca="1" si="30">P254</f>
        <v>926</v>
      </c>
      <c r="L54" s="41">
        <f t="shared" ref="L54:L73" ca="1" si="31">P274</f>
        <v>89</v>
      </c>
      <c r="M54" s="41">
        <f t="shared" ref="M54:M73" ca="1" si="32">P294</f>
        <v>12</v>
      </c>
      <c r="N54" s="41">
        <f t="shared" ref="N54:N73" ca="1" si="33">P314</f>
        <v>528</v>
      </c>
      <c r="O54" s="41">
        <f t="shared" ref="O54:O73" ca="1" si="34">P334</f>
        <v>284</v>
      </c>
      <c r="P54" s="40">
        <f t="shared" ref="P54:P117" ca="1" si="35">RANDBETWEEN(1,999)</f>
        <v>124</v>
      </c>
      <c r="Q54" s="35"/>
    </row>
    <row r="55" spans="1:17" x14ac:dyDescent="0.55000000000000004">
      <c r="A55" s="41">
        <f t="shared" ca="1" si="20"/>
        <v>233</v>
      </c>
      <c r="B55" s="41">
        <f t="shared" ca="1" si="21"/>
        <v>853</v>
      </c>
      <c r="C55" s="41">
        <f t="shared" ca="1" si="22"/>
        <v>593</v>
      </c>
      <c r="D55" s="41">
        <f t="shared" ca="1" si="23"/>
        <v>225</v>
      </c>
      <c r="E55" s="41">
        <f t="shared" ca="1" si="24"/>
        <v>545</v>
      </c>
      <c r="F55" s="41">
        <f t="shared" ca="1" si="25"/>
        <v>214</v>
      </c>
      <c r="G55" s="41">
        <f t="shared" ca="1" si="26"/>
        <v>355</v>
      </c>
      <c r="H55" s="41">
        <f t="shared" ca="1" si="27"/>
        <v>546</v>
      </c>
      <c r="I55" s="41">
        <f t="shared" ca="1" si="28"/>
        <v>518</v>
      </c>
      <c r="J55" s="41">
        <f t="shared" ca="1" si="29"/>
        <v>846</v>
      </c>
      <c r="K55" s="41">
        <f t="shared" ca="1" si="30"/>
        <v>33</v>
      </c>
      <c r="L55" s="41">
        <f t="shared" ca="1" si="31"/>
        <v>159</v>
      </c>
      <c r="M55" s="41">
        <f t="shared" ca="1" si="32"/>
        <v>769</v>
      </c>
      <c r="N55" s="41">
        <f t="shared" ca="1" si="33"/>
        <v>60</v>
      </c>
      <c r="O55" s="41">
        <f t="shared" ca="1" si="34"/>
        <v>385</v>
      </c>
      <c r="P55" s="40">
        <f t="shared" ca="1" si="35"/>
        <v>233</v>
      </c>
      <c r="Q55" s="35"/>
    </row>
    <row r="56" spans="1:17" x14ac:dyDescent="0.55000000000000004">
      <c r="A56" s="41">
        <f t="shared" ca="1" si="20"/>
        <v>30</v>
      </c>
      <c r="B56" s="41">
        <f t="shared" ca="1" si="21"/>
        <v>411</v>
      </c>
      <c r="C56" s="41">
        <f t="shared" ca="1" si="22"/>
        <v>55</v>
      </c>
      <c r="D56" s="41">
        <f t="shared" ca="1" si="23"/>
        <v>997</v>
      </c>
      <c r="E56" s="41">
        <f t="shared" ca="1" si="24"/>
        <v>328</v>
      </c>
      <c r="F56" s="41">
        <f t="shared" ca="1" si="25"/>
        <v>359</v>
      </c>
      <c r="G56" s="41">
        <f t="shared" ca="1" si="26"/>
        <v>179</v>
      </c>
      <c r="H56" s="41">
        <f t="shared" ca="1" si="27"/>
        <v>760</v>
      </c>
      <c r="I56" s="41">
        <f t="shared" ca="1" si="28"/>
        <v>361</v>
      </c>
      <c r="J56" s="41">
        <f t="shared" ca="1" si="29"/>
        <v>518</v>
      </c>
      <c r="K56" s="41">
        <f t="shared" ca="1" si="30"/>
        <v>468</v>
      </c>
      <c r="L56" s="41">
        <f t="shared" ca="1" si="31"/>
        <v>40</v>
      </c>
      <c r="M56" s="41">
        <f t="shared" ca="1" si="32"/>
        <v>600</v>
      </c>
      <c r="N56" s="41">
        <f t="shared" ca="1" si="33"/>
        <v>412</v>
      </c>
      <c r="O56" s="41">
        <f t="shared" ca="1" si="34"/>
        <v>548</v>
      </c>
      <c r="P56" s="40">
        <f t="shared" ca="1" si="35"/>
        <v>30</v>
      </c>
      <c r="Q56" s="35"/>
    </row>
    <row r="57" spans="1:17" x14ac:dyDescent="0.55000000000000004">
      <c r="A57" s="41">
        <f t="shared" ca="1" si="20"/>
        <v>688</v>
      </c>
      <c r="B57" s="41">
        <f t="shared" ca="1" si="21"/>
        <v>602</v>
      </c>
      <c r="C57" s="41">
        <f t="shared" ca="1" si="22"/>
        <v>710</v>
      </c>
      <c r="D57" s="41">
        <f t="shared" ca="1" si="23"/>
        <v>487</v>
      </c>
      <c r="E57" s="41">
        <f t="shared" ca="1" si="24"/>
        <v>705</v>
      </c>
      <c r="F57" s="41">
        <f t="shared" ca="1" si="25"/>
        <v>663</v>
      </c>
      <c r="G57" s="41">
        <f t="shared" ca="1" si="26"/>
        <v>489</v>
      </c>
      <c r="H57" s="41">
        <f t="shared" ca="1" si="27"/>
        <v>624</v>
      </c>
      <c r="I57" s="41">
        <f t="shared" ca="1" si="28"/>
        <v>659</v>
      </c>
      <c r="J57" s="41">
        <f t="shared" ca="1" si="29"/>
        <v>217</v>
      </c>
      <c r="K57" s="41">
        <f t="shared" ca="1" si="30"/>
        <v>976</v>
      </c>
      <c r="L57" s="41">
        <f t="shared" ca="1" si="31"/>
        <v>876</v>
      </c>
      <c r="M57" s="41">
        <f t="shared" ca="1" si="32"/>
        <v>948</v>
      </c>
      <c r="N57" s="41">
        <f t="shared" ca="1" si="33"/>
        <v>457</v>
      </c>
      <c r="O57" s="41">
        <f t="shared" ca="1" si="34"/>
        <v>545</v>
      </c>
      <c r="P57" s="40">
        <f t="shared" ca="1" si="35"/>
        <v>688</v>
      </c>
      <c r="Q57" s="35"/>
    </row>
    <row r="58" spans="1:17" x14ac:dyDescent="0.55000000000000004">
      <c r="A58" s="41">
        <f t="shared" ca="1" si="20"/>
        <v>47</v>
      </c>
      <c r="B58" s="41">
        <f t="shared" ca="1" si="21"/>
        <v>250</v>
      </c>
      <c r="C58" s="41">
        <f t="shared" ca="1" si="22"/>
        <v>502</v>
      </c>
      <c r="D58" s="41">
        <f t="shared" ca="1" si="23"/>
        <v>73</v>
      </c>
      <c r="E58" s="41">
        <f t="shared" ca="1" si="24"/>
        <v>673</v>
      </c>
      <c r="F58" s="41">
        <f t="shared" ca="1" si="25"/>
        <v>353</v>
      </c>
      <c r="G58" s="41">
        <f t="shared" ca="1" si="26"/>
        <v>818</v>
      </c>
      <c r="H58" s="41">
        <f t="shared" ca="1" si="27"/>
        <v>139</v>
      </c>
      <c r="I58" s="41">
        <f t="shared" ca="1" si="28"/>
        <v>72</v>
      </c>
      <c r="J58" s="41">
        <f t="shared" ca="1" si="29"/>
        <v>394</v>
      </c>
      <c r="K58" s="41">
        <f t="shared" ca="1" si="30"/>
        <v>405</v>
      </c>
      <c r="L58" s="41">
        <f t="shared" ca="1" si="31"/>
        <v>494</v>
      </c>
      <c r="M58" s="41">
        <f t="shared" ca="1" si="32"/>
        <v>889</v>
      </c>
      <c r="N58" s="41">
        <f t="shared" ca="1" si="33"/>
        <v>994</v>
      </c>
      <c r="O58" s="41">
        <f t="shared" ca="1" si="34"/>
        <v>276</v>
      </c>
      <c r="P58" s="40">
        <f t="shared" ca="1" si="35"/>
        <v>47</v>
      </c>
      <c r="Q58" s="35"/>
    </row>
    <row r="59" spans="1:17" x14ac:dyDescent="0.55000000000000004">
      <c r="A59" s="41">
        <f t="shared" ca="1" si="20"/>
        <v>872</v>
      </c>
      <c r="B59" s="41">
        <f t="shared" ca="1" si="21"/>
        <v>545</v>
      </c>
      <c r="C59" s="41">
        <f t="shared" ca="1" si="22"/>
        <v>526</v>
      </c>
      <c r="D59" s="41">
        <f t="shared" ca="1" si="23"/>
        <v>462</v>
      </c>
      <c r="E59" s="41">
        <f t="shared" ca="1" si="24"/>
        <v>777</v>
      </c>
      <c r="F59" s="41">
        <f t="shared" ca="1" si="25"/>
        <v>293</v>
      </c>
      <c r="G59" s="41">
        <f t="shared" ca="1" si="26"/>
        <v>558</v>
      </c>
      <c r="H59" s="41">
        <f t="shared" ca="1" si="27"/>
        <v>578</v>
      </c>
      <c r="I59" s="41">
        <f t="shared" ca="1" si="28"/>
        <v>338</v>
      </c>
      <c r="J59" s="41">
        <f t="shared" ca="1" si="29"/>
        <v>105</v>
      </c>
      <c r="K59" s="41">
        <f t="shared" ca="1" si="30"/>
        <v>801</v>
      </c>
      <c r="L59" s="41">
        <f t="shared" ca="1" si="31"/>
        <v>883</v>
      </c>
      <c r="M59" s="41">
        <f t="shared" ca="1" si="32"/>
        <v>784</v>
      </c>
      <c r="N59" s="41">
        <f t="shared" ca="1" si="33"/>
        <v>583</v>
      </c>
      <c r="O59" s="41">
        <f t="shared" ca="1" si="34"/>
        <v>724</v>
      </c>
      <c r="P59" s="40">
        <f t="shared" ca="1" si="35"/>
        <v>872</v>
      </c>
      <c r="Q59" s="35"/>
    </row>
    <row r="60" spans="1:17" x14ac:dyDescent="0.55000000000000004">
      <c r="A60" s="41">
        <f t="shared" ca="1" si="20"/>
        <v>593</v>
      </c>
      <c r="B60" s="41">
        <f t="shared" ca="1" si="21"/>
        <v>288</v>
      </c>
      <c r="C60" s="41">
        <f t="shared" ca="1" si="22"/>
        <v>532</v>
      </c>
      <c r="D60" s="41">
        <f t="shared" ca="1" si="23"/>
        <v>936</v>
      </c>
      <c r="E60" s="41">
        <f t="shared" ca="1" si="24"/>
        <v>955</v>
      </c>
      <c r="F60" s="41">
        <f t="shared" ca="1" si="25"/>
        <v>716</v>
      </c>
      <c r="G60" s="41">
        <f t="shared" ca="1" si="26"/>
        <v>552</v>
      </c>
      <c r="H60" s="41">
        <f t="shared" ca="1" si="27"/>
        <v>419</v>
      </c>
      <c r="I60" s="41">
        <f t="shared" ca="1" si="28"/>
        <v>701</v>
      </c>
      <c r="J60" s="41">
        <f t="shared" ca="1" si="29"/>
        <v>213</v>
      </c>
      <c r="K60" s="41">
        <f t="shared" ca="1" si="30"/>
        <v>849</v>
      </c>
      <c r="L60" s="41">
        <f t="shared" ca="1" si="31"/>
        <v>169</v>
      </c>
      <c r="M60" s="41">
        <f t="shared" ca="1" si="32"/>
        <v>442</v>
      </c>
      <c r="N60" s="41">
        <f t="shared" ca="1" si="33"/>
        <v>770</v>
      </c>
      <c r="O60" s="41">
        <f t="shared" ca="1" si="34"/>
        <v>507</v>
      </c>
      <c r="P60" s="40">
        <f t="shared" ca="1" si="35"/>
        <v>593</v>
      </c>
      <c r="Q60" s="35"/>
    </row>
    <row r="61" spans="1:17" x14ac:dyDescent="0.55000000000000004">
      <c r="A61" s="41">
        <f t="shared" ca="1" si="20"/>
        <v>115</v>
      </c>
      <c r="B61" s="41">
        <f t="shared" ca="1" si="21"/>
        <v>314</v>
      </c>
      <c r="C61" s="41">
        <f t="shared" ca="1" si="22"/>
        <v>714</v>
      </c>
      <c r="D61" s="41">
        <f t="shared" ca="1" si="23"/>
        <v>439</v>
      </c>
      <c r="E61" s="41">
        <f t="shared" ca="1" si="24"/>
        <v>531</v>
      </c>
      <c r="F61" s="41">
        <f t="shared" ca="1" si="25"/>
        <v>260</v>
      </c>
      <c r="G61" s="41">
        <f t="shared" ca="1" si="26"/>
        <v>87</v>
      </c>
      <c r="H61" s="41">
        <f t="shared" ca="1" si="27"/>
        <v>13</v>
      </c>
      <c r="I61" s="41">
        <f t="shared" ca="1" si="28"/>
        <v>398</v>
      </c>
      <c r="J61" s="41">
        <f t="shared" ca="1" si="29"/>
        <v>887</v>
      </c>
      <c r="K61" s="41">
        <f t="shared" ca="1" si="30"/>
        <v>160</v>
      </c>
      <c r="L61" s="41">
        <f t="shared" ca="1" si="31"/>
        <v>933</v>
      </c>
      <c r="M61" s="41">
        <f t="shared" ca="1" si="32"/>
        <v>665</v>
      </c>
      <c r="N61" s="41">
        <f t="shared" ca="1" si="33"/>
        <v>109</v>
      </c>
      <c r="O61" s="41">
        <f t="shared" ca="1" si="34"/>
        <v>989</v>
      </c>
      <c r="P61" s="40">
        <f t="shared" ca="1" si="35"/>
        <v>115</v>
      </c>
      <c r="Q61" s="35"/>
    </row>
    <row r="62" spans="1:17" x14ac:dyDescent="0.55000000000000004">
      <c r="A62" s="41">
        <f t="shared" ca="1" si="20"/>
        <v>954</v>
      </c>
      <c r="B62" s="41">
        <f t="shared" ca="1" si="21"/>
        <v>907</v>
      </c>
      <c r="C62" s="41">
        <f t="shared" ca="1" si="22"/>
        <v>938</v>
      </c>
      <c r="D62" s="41">
        <f t="shared" ca="1" si="23"/>
        <v>321</v>
      </c>
      <c r="E62" s="41">
        <f t="shared" ca="1" si="24"/>
        <v>319</v>
      </c>
      <c r="F62" s="41">
        <f t="shared" ca="1" si="25"/>
        <v>820</v>
      </c>
      <c r="G62" s="41">
        <f t="shared" ca="1" si="26"/>
        <v>811</v>
      </c>
      <c r="H62" s="41">
        <f t="shared" ca="1" si="27"/>
        <v>964</v>
      </c>
      <c r="I62" s="41">
        <f t="shared" ca="1" si="28"/>
        <v>196</v>
      </c>
      <c r="J62" s="41">
        <f t="shared" ca="1" si="29"/>
        <v>186</v>
      </c>
      <c r="K62" s="41">
        <f t="shared" ca="1" si="30"/>
        <v>519</v>
      </c>
      <c r="L62" s="41">
        <f t="shared" ca="1" si="31"/>
        <v>779</v>
      </c>
      <c r="M62" s="41">
        <f t="shared" ca="1" si="32"/>
        <v>721</v>
      </c>
      <c r="N62" s="41">
        <f t="shared" ca="1" si="33"/>
        <v>972</v>
      </c>
      <c r="O62" s="41">
        <f t="shared" ca="1" si="34"/>
        <v>910</v>
      </c>
      <c r="P62" s="40">
        <f t="shared" ca="1" si="35"/>
        <v>954</v>
      </c>
      <c r="Q62" s="35"/>
    </row>
    <row r="63" spans="1:17" x14ac:dyDescent="0.55000000000000004">
      <c r="A63" s="41">
        <f t="shared" ca="1" si="20"/>
        <v>886</v>
      </c>
      <c r="B63" s="41">
        <f t="shared" ca="1" si="21"/>
        <v>22</v>
      </c>
      <c r="C63" s="41">
        <f t="shared" ca="1" si="22"/>
        <v>56</v>
      </c>
      <c r="D63" s="41">
        <f t="shared" ca="1" si="23"/>
        <v>176</v>
      </c>
      <c r="E63" s="41">
        <f t="shared" ca="1" si="24"/>
        <v>719</v>
      </c>
      <c r="F63" s="41">
        <f t="shared" ca="1" si="25"/>
        <v>945</v>
      </c>
      <c r="G63" s="41">
        <f t="shared" ca="1" si="26"/>
        <v>38</v>
      </c>
      <c r="H63" s="41">
        <f t="shared" ca="1" si="27"/>
        <v>957</v>
      </c>
      <c r="I63" s="41">
        <f t="shared" ca="1" si="28"/>
        <v>160</v>
      </c>
      <c r="J63" s="41">
        <f t="shared" ca="1" si="29"/>
        <v>150</v>
      </c>
      <c r="K63" s="41">
        <f t="shared" ca="1" si="30"/>
        <v>952</v>
      </c>
      <c r="L63" s="41">
        <f t="shared" ca="1" si="31"/>
        <v>213</v>
      </c>
      <c r="M63" s="41">
        <f t="shared" ca="1" si="32"/>
        <v>766</v>
      </c>
      <c r="N63" s="41">
        <f t="shared" ca="1" si="33"/>
        <v>218</v>
      </c>
      <c r="O63" s="41">
        <f t="shared" ca="1" si="34"/>
        <v>531</v>
      </c>
      <c r="P63" s="40">
        <f t="shared" ca="1" si="35"/>
        <v>886</v>
      </c>
      <c r="Q63" s="35"/>
    </row>
    <row r="64" spans="1:17" x14ac:dyDescent="0.55000000000000004">
      <c r="A64" s="41">
        <f t="shared" ca="1" si="20"/>
        <v>887</v>
      </c>
      <c r="B64" s="41">
        <f t="shared" ca="1" si="21"/>
        <v>486</v>
      </c>
      <c r="C64" s="41">
        <f t="shared" ca="1" si="22"/>
        <v>700</v>
      </c>
      <c r="D64" s="41">
        <f t="shared" ca="1" si="23"/>
        <v>445</v>
      </c>
      <c r="E64" s="41">
        <f t="shared" ca="1" si="24"/>
        <v>67</v>
      </c>
      <c r="F64" s="41">
        <f t="shared" ca="1" si="25"/>
        <v>381</v>
      </c>
      <c r="G64" s="41">
        <f t="shared" ca="1" si="26"/>
        <v>304</v>
      </c>
      <c r="H64" s="41">
        <f t="shared" ca="1" si="27"/>
        <v>690</v>
      </c>
      <c r="I64" s="41">
        <f t="shared" ca="1" si="28"/>
        <v>130</v>
      </c>
      <c r="J64" s="41">
        <f t="shared" ca="1" si="29"/>
        <v>685</v>
      </c>
      <c r="K64" s="41">
        <f t="shared" ca="1" si="30"/>
        <v>195</v>
      </c>
      <c r="L64" s="41">
        <f t="shared" ca="1" si="31"/>
        <v>525</v>
      </c>
      <c r="M64" s="41">
        <f t="shared" ca="1" si="32"/>
        <v>688</v>
      </c>
      <c r="N64" s="41">
        <f t="shared" ca="1" si="33"/>
        <v>63</v>
      </c>
      <c r="O64" s="41">
        <f t="shared" ca="1" si="34"/>
        <v>101</v>
      </c>
      <c r="P64" s="40">
        <f t="shared" ca="1" si="35"/>
        <v>887</v>
      </c>
      <c r="Q64" s="35"/>
    </row>
    <row r="65" spans="1:17" x14ac:dyDescent="0.55000000000000004">
      <c r="A65" s="41">
        <f t="shared" ca="1" si="20"/>
        <v>643</v>
      </c>
      <c r="B65" s="41">
        <f t="shared" ca="1" si="21"/>
        <v>217</v>
      </c>
      <c r="C65" s="41">
        <f t="shared" ca="1" si="22"/>
        <v>712</v>
      </c>
      <c r="D65" s="41">
        <f t="shared" ca="1" si="23"/>
        <v>613</v>
      </c>
      <c r="E65" s="41">
        <f t="shared" ca="1" si="24"/>
        <v>530</v>
      </c>
      <c r="F65" s="41">
        <f t="shared" ca="1" si="25"/>
        <v>110</v>
      </c>
      <c r="G65" s="41">
        <f t="shared" ca="1" si="26"/>
        <v>402</v>
      </c>
      <c r="H65" s="41">
        <f t="shared" ca="1" si="27"/>
        <v>377</v>
      </c>
      <c r="I65" s="41">
        <f t="shared" ca="1" si="28"/>
        <v>306</v>
      </c>
      <c r="J65" s="41">
        <f t="shared" ca="1" si="29"/>
        <v>629</v>
      </c>
      <c r="K65" s="41">
        <f t="shared" ca="1" si="30"/>
        <v>332</v>
      </c>
      <c r="L65" s="41">
        <f t="shared" ca="1" si="31"/>
        <v>653</v>
      </c>
      <c r="M65" s="41">
        <f t="shared" ca="1" si="32"/>
        <v>241</v>
      </c>
      <c r="N65" s="41">
        <f t="shared" ca="1" si="33"/>
        <v>573</v>
      </c>
      <c r="O65" s="41">
        <f t="shared" ca="1" si="34"/>
        <v>919</v>
      </c>
      <c r="P65" s="40">
        <f t="shared" ca="1" si="35"/>
        <v>643</v>
      </c>
      <c r="Q65" s="35"/>
    </row>
    <row r="66" spans="1:17" x14ac:dyDescent="0.55000000000000004">
      <c r="A66" s="41">
        <f t="shared" ca="1" si="20"/>
        <v>938</v>
      </c>
      <c r="B66" s="41">
        <f t="shared" ca="1" si="21"/>
        <v>626</v>
      </c>
      <c r="C66" s="41">
        <f t="shared" ca="1" si="22"/>
        <v>891</v>
      </c>
      <c r="D66" s="41">
        <f t="shared" ca="1" si="23"/>
        <v>647</v>
      </c>
      <c r="E66" s="41">
        <f t="shared" ca="1" si="24"/>
        <v>614</v>
      </c>
      <c r="F66" s="41">
        <f t="shared" ca="1" si="25"/>
        <v>809</v>
      </c>
      <c r="G66" s="41">
        <f t="shared" ca="1" si="26"/>
        <v>139</v>
      </c>
      <c r="H66" s="41">
        <f t="shared" ca="1" si="27"/>
        <v>230</v>
      </c>
      <c r="I66" s="41">
        <f t="shared" ca="1" si="28"/>
        <v>528</v>
      </c>
      <c r="J66" s="41">
        <f t="shared" ca="1" si="29"/>
        <v>355</v>
      </c>
      <c r="K66" s="41">
        <f t="shared" ca="1" si="30"/>
        <v>51</v>
      </c>
      <c r="L66" s="41">
        <f t="shared" ca="1" si="31"/>
        <v>33</v>
      </c>
      <c r="M66" s="41">
        <f t="shared" ca="1" si="32"/>
        <v>393</v>
      </c>
      <c r="N66" s="41">
        <f t="shared" ca="1" si="33"/>
        <v>882</v>
      </c>
      <c r="O66" s="41">
        <f t="shared" ca="1" si="34"/>
        <v>197</v>
      </c>
      <c r="P66" s="40">
        <f t="shared" ca="1" si="35"/>
        <v>938</v>
      </c>
      <c r="Q66" s="35"/>
    </row>
    <row r="67" spans="1:17" x14ac:dyDescent="0.55000000000000004">
      <c r="A67" s="41">
        <f t="shared" ca="1" si="20"/>
        <v>453</v>
      </c>
      <c r="B67" s="41">
        <f t="shared" ca="1" si="21"/>
        <v>692</v>
      </c>
      <c r="C67" s="41">
        <f t="shared" ca="1" si="22"/>
        <v>25</v>
      </c>
      <c r="D67" s="41">
        <f t="shared" ca="1" si="23"/>
        <v>126</v>
      </c>
      <c r="E67" s="41">
        <f t="shared" ca="1" si="24"/>
        <v>552</v>
      </c>
      <c r="F67" s="41">
        <f t="shared" ca="1" si="25"/>
        <v>711</v>
      </c>
      <c r="G67" s="41">
        <f t="shared" ca="1" si="26"/>
        <v>270</v>
      </c>
      <c r="H67" s="41">
        <f t="shared" ca="1" si="27"/>
        <v>751</v>
      </c>
      <c r="I67" s="41">
        <f t="shared" ca="1" si="28"/>
        <v>274</v>
      </c>
      <c r="J67" s="41">
        <f t="shared" ca="1" si="29"/>
        <v>17</v>
      </c>
      <c r="K67" s="41">
        <f t="shared" ca="1" si="30"/>
        <v>984</v>
      </c>
      <c r="L67" s="41">
        <f t="shared" ca="1" si="31"/>
        <v>591</v>
      </c>
      <c r="M67" s="41">
        <f t="shared" ca="1" si="32"/>
        <v>267</v>
      </c>
      <c r="N67" s="41">
        <f t="shared" ca="1" si="33"/>
        <v>874</v>
      </c>
      <c r="O67" s="41">
        <f t="shared" ca="1" si="34"/>
        <v>171</v>
      </c>
      <c r="P67" s="40">
        <f t="shared" ca="1" si="35"/>
        <v>453</v>
      </c>
      <c r="Q67" s="35"/>
    </row>
    <row r="68" spans="1:17" x14ac:dyDescent="0.55000000000000004">
      <c r="A68" s="41">
        <f t="shared" ca="1" si="20"/>
        <v>8</v>
      </c>
      <c r="B68" s="41">
        <f t="shared" ca="1" si="21"/>
        <v>585</v>
      </c>
      <c r="C68" s="41">
        <f t="shared" ca="1" si="22"/>
        <v>546</v>
      </c>
      <c r="D68" s="41">
        <f t="shared" ca="1" si="23"/>
        <v>897</v>
      </c>
      <c r="E68" s="41">
        <f t="shared" ca="1" si="24"/>
        <v>336</v>
      </c>
      <c r="F68" s="41">
        <f t="shared" ca="1" si="25"/>
        <v>886</v>
      </c>
      <c r="G68" s="41">
        <f t="shared" ca="1" si="26"/>
        <v>584</v>
      </c>
      <c r="H68" s="41">
        <f t="shared" ca="1" si="27"/>
        <v>360</v>
      </c>
      <c r="I68" s="41">
        <f t="shared" ca="1" si="28"/>
        <v>614</v>
      </c>
      <c r="J68" s="41">
        <f t="shared" ca="1" si="29"/>
        <v>560</v>
      </c>
      <c r="K68" s="41">
        <f t="shared" ca="1" si="30"/>
        <v>56</v>
      </c>
      <c r="L68" s="41">
        <f t="shared" ca="1" si="31"/>
        <v>721</v>
      </c>
      <c r="M68" s="41">
        <f t="shared" ca="1" si="32"/>
        <v>985</v>
      </c>
      <c r="N68" s="41">
        <f t="shared" ca="1" si="33"/>
        <v>870</v>
      </c>
      <c r="O68" s="41">
        <f t="shared" ca="1" si="34"/>
        <v>846</v>
      </c>
      <c r="P68" s="40">
        <f t="shared" ca="1" si="35"/>
        <v>8</v>
      </c>
      <c r="Q68" s="35"/>
    </row>
    <row r="69" spans="1:17" x14ac:dyDescent="0.55000000000000004">
      <c r="A69" s="41">
        <f t="shared" ca="1" si="20"/>
        <v>721</v>
      </c>
      <c r="B69" s="41">
        <f t="shared" ca="1" si="21"/>
        <v>696</v>
      </c>
      <c r="C69" s="41">
        <f t="shared" ca="1" si="22"/>
        <v>14</v>
      </c>
      <c r="D69" s="41">
        <f t="shared" ca="1" si="23"/>
        <v>811</v>
      </c>
      <c r="E69" s="41">
        <f t="shared" ca="1" si="24"/>
        <v>371</v>
      </c>
      <c r="F69" s="41">
        <f t="shared" ca="1" si="25"/>
        <v>17</v>
      </c>
      <c r="G69" s="41">
        <f t="shared" ca="1" si="26"/>
        <v>676</v>
      </c>
      <c r="H69" s="41">
        <f t="shared" ca="1" si="27"/>
        <v>311</v>
      </c>
      <c r="I69" s="41">
        <f t="shared" ca="1" si="28"/>
        <v>928</v>
      </c>
      <c r="J69" s="41">
        <f t="shared" ca="1" si="29"/>
        <v>820</v>
      </c>
      <c r="K69" s="41">
        <f t="shared" ca="1" si="30"/>
        <v>895</v>
      </c>
      <c r="L69" s="41">
        <f t="shared" ca="1" si="31"/>
        <v>294</v>
      </c>
      <c r="M69" s="41">
        <f t="shared" ca="1" si="32"/>
        <v>9</v>
      </c>
      <c r="N69" s="41">
        <f t="shared" ca="1" si="33"/>
        <v>996</v>
      </c>
      <c r="O69" s="41">
        <f t="shared" ca="1" si="34"/>
        <v>93</v>
      </c>
      <c r="P69" s="40">
        <f t="shared" ca="1" si="35"/>
        <v>721</v>
      </c>
      <c r="Q69" s="35"/>
    </row>
    <row r="70" spans="1:17" x14ac:dyDescent="0.55000000000000004">
      <c r="A70" s="41">
        <f t="shared" ca="1" si="20"/>
        <v>410</v>
      </c>
      <c r="B70" s="41">
        <f t="shared" ca="1" si="21"/>
        <v>128</v>
      </c>
      <c r="C70" s="41">
        <f t="shared" ca="1" si="22"/>
        <v>600</v>
      </c>
      <c r="D70" s="41">
        <f t="shared" ca="1" si="23"/>
        <v>641</v>
      </c>
      <c r="E70" s="41">
        <f t="shared" ca="1" si="24"/>
        <v>166</v>
      </c>
      <c r="F70" s="41">
        <f t="shared" ca="1" si="25"/>
        <v>871</v>
      </c>
      <c r="G70" s="41">
        <f t="shared" ca="1" si="26"/>
        <v>337</v>
      </c>
      <c r="H70" s="41">
        <f t="shared" ca="1" si="27"/>
        <v>341</v>
      </c>
      <c r="I70" s="41">
        <f t="shared" ca="1" si="28"/>
        <v>776</v>
      </c>
      <c r="J70" s="41">
        <f t="shared" ca="1" si="29"/>
        <v>222</v>
      </c>
      <c r="K70" s="41">
        <f t="shared" ca="1" si="30"/>
        <v>422</v>
      </c>
      <c r="L70" s="41">
        <f t="shared" ca="1" si="31"/>
        <v>264</v>
      </c>
      <c r="M70" s="41">
        <f t="shared" ca="1" si="32"/>
        <v>538</v>
      </c>
      <c r="N70" s="41">
        <f t="shared" ca="1" si="33"/>
        <v>425</v>
      </c>
      <c r="O70" s="41">
        <f t="shared" ca="1" si="34"/>
        <v>733</v>
      </c>
      <c r="P70" s="40">
        <f t="shared" ca="1" si="35"/>
        <v>410</v>
      </c>
    </row>
    <row r="71" spans="1:17" x14ac:dyDescent="0.55000000000000004">
      <c r="A71" s="41">
        <f t="shared" ca="1" si="20"/>
        <v>326</v>
      </c>
      <c r="B71" s="41">
        <f t="shared" ca="1" si="21"/>
        <v>72</v>
      </c>
      <c r="C71" s="41">
        <f t="shared" ca="1" si="22"/>
        <v>89</v>
      </c>
      <c r="D71" s="41">
        <f t="shared" ca="1" si="23"/>
        <v>464</v>
      </c>
      <c r="E71" s="41">
        <f t="shared" ca="1" si="24"/>
        <v>167</v>
      </c>
      <c r="F71" s="41">
        <f t="shared" ca="1" si="25"/>
        <v>117</v>
      </c>
      <c r="G71" s="41">
        <f t="shared" ca="1" si="26"/>
        <v>467</v>
      </c>
      <c r="H71" s="41">
        <f t="shared" ca="1" si="27"/>
        <v>9</v>
      </c>
      <c r="I71" s="41">
        <f t="shared" ca="1" si="28"/>
        <v>965</v>
      </c>
      <c r="J71" s="41">
        <f t="shared" ca="1" si="29"/>
        <v>538</v>
      </c>
      <c r="K71" s="41">
        <f t="shared" ca="1" si="30"/>
        <v>332</v>
      </c>
      <c r="L71" s="41">
        <f t="shared" ca="1" si="31"/>
        <v>751</v>
      </c>
      <c r="M71" s="41">
        <f t="shared" ca="1" si="32"/>
        <v>663</v>
      </c>
      <c r="N71" s="41">
        <f t="shared" ca="1" si="33"/>
        <v>690</v>
      </c>
      <c r="O71" s="41">
        <f t="shared" ca="1" si="34"/>
        <v>16</v>
      </c>
      <c r="P71" s="40">
        <f t="shared" ca="1" si="35"/>
        <v>326</v>
      </c>
    </row>
    <row r="72" spans="1:17" x14ac:dyDescent="0.55000000000000004">
      <c r="A72" s="41">
        <f t="shared" ca="1" si="20"/>
        <v>674</v>
      </c>
      <c r="B72" s="41">
        <f t="shared" ca="1" si="21"/>
        <v>808</v>
      </c>
      <c r="C72" s="41">
        <f t="shared" ca="1" si="22"/>
        <v>101</v>
      </c>
      <c r="D72" s="41">
        <f t="shared" ca="1" si="23"/>
        <v>800</v>
      </c>
      <c r="E72" s="41">
        <f t="shared" ca="1" si="24"/>
        <v>65</v>
      </c>
      <c r="F72" s="41">
        <f t="shared" ca="1" si="25"/>
        <v>554</v>
      </c>
      <c r="G72" s="41">
        <f t="shared" ca="1" si="26"/>
        <v>741</v>
      </c>
      <c r="H72" s="41">
        <f t="shared" ca="1" si="27"/>
        <v>872</v>
      </c>
      <c r="I72" s="41">
        <f t="shared" ca="1" si="28"/>
        <v>782</v>
      </c>
      <c r="J72" s="41">
        <f t="shared" ca="1" si="29"/>
        <v>371</v>
      </c>
      <c r="K72" s="41">
        <f t="shared" ca="1" si="30"/>
        <v>75</v>
      </c>
      <c r="L72" s="41">
        <f t="shared" ca="1" si="31"/>
        <v>189</v>
      </c>
      <c r="M72" s="41">
        <f t="shared" ca="1" si="32"/>
        <v>312</v>
      </c>
      <c r="N72" s="41">
        <f t="shared" ca="1" si="33"/>
        <v>899</v>
      </c>
      <c r="O72" s="41">
        <f t="shared" ca="1" si="34"/>
        <v>938</v>
      </c>
      <c r="P72" s="40">
        <f t="shared" ca="1" si="35"/>
        <v>674</v>
      </c>
    </row>
    <row r="73" spans="1:17" x14ac:dyDescent="0.55000000000000004">
      <c r="A73" s="41">
        <f t="shared" ca="1" si="20"/>
        <v>281</v>
      </c>
      <c r="B73" s="41">
        <f t="shared" ca="1" si="21"/>
        <v>540</v>
      </c>
      <c r="C73" s="41">
        <f t="shared" ca="1" si="22"/>
        <v>352</v>
      </c>
      <c r="D73" s="41">
        <f t="shared" ca="1" si="23"/>
        <v>257</v>
      </c>
      <c r="E73" s="41">
        <f t="shared" ca="1" si="24"/>
        <v>336</v>
      </c>
      <c r="F73" s="41">
        <f t="shared" ca="1" si="25"/>
        <v>488</v>
      </c>
      <c r="G73" s="41">
        <f t="shared" ca="1" si="26"/>
        <v>708</v>
      </c>
      <c r="H73" s="41">
        <f t="shared" ca="1" si="27"/>
        <v>836</v>
      </c>
      <c r="I73" s="41">
        <f t="shared" ca="1" si="28"/>
        <v>343</v>
      </c>
      <c r="J73" s="41">
        <f t="shared" ca="1" si="29"/>
        <v>710</v>
      </c>
      <c r="K73" s="41">
        <f t="shared" ca="1" si="30"/>
        <v>446</v>
      </c>
      <c r="L73" s="41">
        <f t="shared" ca="1" si="31"/>
        <v>137</v>
      </c>
      <c r="M73" s="41">
        <f t="shared" ca="1" si="32"/>
        <v>752</v>
      </c>
      <c r="N73" s="41">
        <f t="shared" ca="1" si="33"/>
        <v>747</v>
      </c>
      <c r="O73" s="41">
        <f t="shared" ca="1" si="34"/>
        <v>101</v>
      </c>
      <c r="P73" s="40">
        <f t="shared" ca="1" si="35"/>
        <v>281</v>
      </c>
    </row>
    <row r="74" spans="1:17" x14ac:dyDescent="0.55000000000000004">
      <c r="A74" s="42" t="s">
        <v>81</v>
      </c>
      <c r="B74" s="43"/>
      <c r="C74" s="43"/>
      <c r="P74" s="40">
        <f t="shared" ca="1" si="35"/>
        <v>216</v>
      </c>
    </row>
    <row r="75" spans="1:17" x14ac:dyDescent="0.55000000000000004">
      <c r="P75" s="40">
        <f t="shared" ca="1" si="35"/>
        <v>853</v>
      </c>
    </row>
    <row r="76" spans="1:17" x14ac:dyDescent="0.55000000000000004">
      <c r="P76" s="40">
        <f t="shared" ca="1" si="35"/>
        <v>411</v>
      </c>
    </row>
    <row r="77" spans="1:17" x14ac:dyDescent="0.55000000000000004">
      <c r="P77" s="40">
        <f t="shared" ca="1" si="35"/>
        <v>602</v>
      </c>
    </row>
    <row r="78" spans="1:17" x14ac:dyDescent="0.55000000000000004">
      <c r="P78" s="40">
        <f t="shared" ca="1" si="35"/>
        <v>250</v>
      </c>
    </row>
    <row r="79" spans="1:17" x14ac:dyDescent="0.55000000000000004">
      <c r="A79" s="44" t="str">
        <f ca="1">IF(AND(A54&gt;0,A54&lt;=67),"$DLLL","$LDLL")</f>
        <v>$LDLL</v>
      </c>
      <c r="B79" s="44" t="str">
        <f ca="1">IF(AND(B54&gt;67,B54&lt;=133),"$DLLL","$LDLL")</f>
        <v>$LDLL</v>
      </c>
      <c r="C79" s="44" t="str">
        <f ca="1">IF(AND(C54&gt;133,C54&lt;=200),"$DLLL","$LDLL")</f>
        <v>$LDLL</v>
      </c>
      <c r="D79" s="44" t="str">
        <f ca="1">IF(AND(D54&gt;200,D54&lt;=267),"$DLLL","$LDLL")</f>
        <v>$LDLL</v>
      </c>
      <c r="E79" s="44" t="str">
        <f ca="1">IF(AND(E54&gt;267,E54&lt;=333),"$DLLL","$LDLL")</f>
        <v>$DLLL</v>
      </c>
      <c r="F79" s="44" t="str">
        <f ca="1">IF(AND(F54&gt;333,F54&lt;=400),"$DLLL","$LDLL")</f>
        <v>$LDLL</v>
      </c>
      <c r="G79" s="44" t="str">
        <f ca="1">IF(AND(G54&gt;400,G54&lt;=467),"$DLLL","$LDLL")</f>
        <v>$LDLL</v>
      </c>
      <c r="H79" s="44" t="str">
        <f ca="1">IF(AND(H54&gt;467,H54&lt;=533),"$DLLL","$LDLL")</f>
        <v>$LDLL</v>
      </c>
      <c r="I79" s="44" t="str">
        <f ca="1">IF(AND(I54&gt;533,I54&lt;=600),"$DLLL","$LDLL")</f>
        <v>$LDLL</v>
      </c>
      <c r="J79" s="44" t="str">
        <f ca="1">IF(AND(J54&gt;600,J54&lt;=667),"$DLLL","$LDLL")</f>
        <v>$LDLL</v>
      </c>
      <c r="K79" s="44" t="str">
        <f ca="1">IF(AND(K54&gt;667,K54&lt;=733),"$DLLL","$LDLL")</f>
        <v>$LDLL</v>
      </c>
      <c r="L79" s="44" t="str">
        <f ca="1">IF(AND(L54&gt;733,L54&lt;=800),"$DLLL","$LDLL")</f>
        <v>$LDLL</v>
      </c>
      <c r="M79" s="44" t="str">
        <f ca="1">IF(AND(M54&gt;800,M54&lt;=867),"$DLLL","$LDLL")</f>
        <v>$LDLL</v>
      </c>
      <c r="N79" s="44" t="str">
        <f ca="1">IF(AND(N54&gt;867,N54&lt;=933),"$DLLL","$LDLL")</f>
        <v>$LDLL</v>
      </c>
      <c r="O79" s="44" t="str">
        <f ca="1">IF(AND(O54&gt;933,O54&lt;=1000),"$DLLL","$LDLL")</f>
        <v>$LDLL</v>
      </c>
      <c r="P79" s="40">
        <f t="shared" ca="1" si="35"/>
        <v>545</v>
      </c>
    </row>
    <row r="80" spans="1:17" x14ac:dyDescent="0.55000000000000004">
      <c r="A80" s="44" t="str">
        <f ca="1">IF(AND(A55&gt;0,A55&lt;=67),"$LDLL","$LLDL")</f>
        <v>$LLDL</v>
      </c>
      <c r="B80" s="44" t="str">
        <f ca="1">IF(AND(B55&gt;67,B55&lt;=133),"$LDLL","$LLDL")</f>
        <v>$LLDL</v>
      </c>
      <c r="C80" s="44" t="str">
        <f ca="1">IF(AND(C55&gt;133,C55&lt;=200),"$LDLL","$LLDL")</f>
        <v>$LLDL</v>
      </c>
      <c r="D80" s="44" t="str">
        <f ca="1">IF(AND(D55&gt;200,D55&lt;=267),"$LDLL","$LLDL")</f>
        <v>$LDLL</v>
      </c>
      <c r="E80" s="44" t="str">
        <f ca="1">IF(AND(E55&gt;267,E55&lt;=333),"$LDLL","$LLDL")</f>
        <v>$LLDL</v>
      </c>
      <c r="F80" s="44" t="str">
        <f ca="1">IF(AND(F55&gt;333,F55&lt;=400),"$LDLL","$LLDL")</f>
        <v>$LLDL</v>
      </c>
      <c r="G80" s="44" t="str">
        <f ca="1">IF(AND(G55&gt;400,G55&lt;=467),"$LDLL","$LLDL")</f>
        <v>$LLDL</v>
      </c>
      <c r="H80" s="44" t="str">
        <f ca="1">IF(AND(H55&gt;467,H55&lt;=533),"$LDLL","$LLDL")</f>
        <v>$LLDL</v>
      </c>
      <c r="I80" s="44" t="str">
        <f ca="1">IF(AND(I55&gt;533,I55&lt;=600),"$LDLL","$LLDL")</f>
        <v>$LLDL</v>
      </c>
      <c r="J80" s="44" t="str">
        <f ca="1">IF(AND(J55&gt;600,J55&lt;=667),"$LDLL","$LLDL")</f>
        <v>$LLDL</v>
      </c>
      <c r="K80" s="44" t="str">
        <f ca="1">IF(AND(K55&gt;667,K55&lt;=733),"$LDLL","$LLDL")</f>
        <v>$LLDL</v>
      </c>
      <c r="L80" s="44" t="str">
        <f ca="1">IF(AND(L55&gt;733,L55&lt;=800),"$LDLL","$LLDL")</f>
        <v>$LLDL</v>
      </c>
      <c r="M80" s="44" t="str">
        <f ca="1">IF(AND(M55&gt;800,M55&lt;=867),"$LDLL","$LLDL")</f>
        <v>$LLDL</v>
      </c>
      <c r="N80" s="44" t="str">
        <f ca="1">IF(AND(N55&gt;867,N55&lt;=933),"$LDLL","$LLDL")</f>
        <v>$LLDL</v>
      </c>
      <c r="O80" s="44" t="str">
        <f ca="1">IF(AND(O55&gt;933,O55&lt;=100),"$LDLL","$LLDL")</f>
        <v>$LLDL</v>
      </c>
      <c r="P80" s="40">
        <f t="shared" ca="1" si="35"/>
        <v>288</v>
      </c>
    </row>
    <row r="81" spans="1:16" x14ac:dyDescent="0.55000000000000004">
      <c r="A81" s="44" t="str">
        <f ca="1">IF(AND(A56&gt;0,A56&lt;=67),"$LLDL","$LLLD")</f>
        <v>$LLDL</v>
      </c>
      <c r="B81" s="44" t="str">
        <f ca="1">IF(AND(B56&gt;67,B56&lt;=133),"$LLDL","$LLLD")</f>
        <v>$LLLD</v>
      </c>
      <c r="C81" s="44" t="str">
        <f ca="1">IF(AND(C56&gt;133,C56&lt;=200),"$LLDL","$LLLD")</f>
        <v>$LLLD</v>
      </c>
      <c r="D81" s="44" t="str">
        <f ca="1">IF(AND(D56&gt;200,D56&lt;=267),"$LLDL","$LLLD")</f>
        <v>$LLLD</v>
      </c>
      <c r="E81" s="44" t="str">
        <f ca="1">IF(AND(E56&gt;267,E56&lt;=333),"$LLDL","$LLLD")</f>
        <v>$LLDL</v>
      </c>
      <c r="F81" s="44" t="str">
        <f ca="1">IF(AND(F56&gt;333,F56&lt;=400),"$LLDL","$LLLD")</f>
        <v>$LLDL</v>
      </c>
      <c r="G81" s="44" t="str">
        <f ca="1">IF(AND(G56&gt;400,G56&lt;=467),"$LLDL","$LLLD")</f>
        <v>$LLLD</v>
      </c>
      <c r="H81" s="44" t="str">
        <f ca="1">IF(AND(H56&gt;467,H56&lt;=533),"$LLDL","$LLLD")</f>
        <v>$LLLD</v>
      </c>
      <c r="I81" s="44" t="str">
        <f ca="1">IF(AND(I56&gt;533,I56&lt;=600),"$LLDL","$LLLD")</f>
        <v>$LLLD</v>
      </c>
      <c r="J81" s="44" t="str">
        <f ca="1">IF(AND(J56&gt;600,J56&lt;=667),"$LLDL","$LLLD")</f>
        <v>$LLLD</v>
      </c>
      <c r="K81" s="44" t="str">
        <f ca="1">IF(AND(K56&gt;667,K56&lt;=733),"$LLDL","$LLLD")</f>
        <v>$LLLD</v>
      </c>
      <c r="L81" s="44" t="str">
        <f ca="1">IF(AND(L56&gt;733,L56&lt;=800),"$LLDL","$LLLD")</f>
        <v>$LLLD</v>
      </c>
      <c r="M81" s="44" t="str">
        <f ca="1">IF(AND(M56&gt;800,M56&lt;=867),"$LLDL","$LLLD")</f>
        <v>$LLLD</v>
      </c>
      <c r="N81" s="44" t="str">
        <f ca="1">IF(AND(N56&gt;867,N56&lt;=933),"$LLDL","$LLLD")</f>
        <v>$LLLD</v>
      </c>
      <c r="O81" s="44" t="str">
        <f ca="1">IF(AND(O56&gt;933,O56&lt;=1000),"$LLDL","$LLLD")</f>
        <v>$LLLD</v>
      </c>
      <c r="P81" s="40">
        <f t="shared" ca="1" si="35"/>
        <v>314</v>
      </c>
    </row>
    <row r="82" spans="1:16" x14ac:dyDescent="0.55000000000000004">
      <c r="A82" s="44" t="str">
        <f ca="1">IF(AND(A57&gt;0,A57&lt;=67),"$LLLD","$DDLL")</f>
        <v>$DDLL</v>
      </c>
      <c r="B82" s="44" t="str">
        <f ca="1">IF(AND(B57&gt;67,B57&lt;=133),"$LLLD","$DDLL")</f>
        <v>$DDLL</v>
      </c>
      <c r="C82" s="44" t="str">
        <f ca="1">IF(AND(C57&gt;133,C57&lt;=200),"$LLLD","$DDLL")</f>
        <v>$DDLL</v>
      </c>
      <c r="D82" s="44" t="str">
        <f ca="1">IF(AND(D57&gt;200,D57&lt;=267),"$LLLD","$DDLL")</f>
        <v>$DDLL</v>
      </c>
      <c r="E82" s="44" t="str">
        <f ca="1">IF(AND(E57&gt;267,E57&lt;=333),"$LLLD","$DDLL")</f>
        <v>$DDLL</v>
      </c>
      <c r="F82" s="44" t="str">
        <f ca="1">IF(AND(F57&gt;333,F57&lt;=400),"$LLLD","$DDLL")</f>
        <v>$DDLL</v>
      </c>
      <c r="G82" s="44" t="str">
        <f ca="1">IF(AND(G57&gt;400,G57&lt;=467),"$LLLD","$DDLL")</f>
        <v>$DDLL</v>
      </c>
      <c r="H82" s="44" t="str">
        <f ca="1">IF(AND(H57&gt;467,H57&lt;=533),"$LLLD","$DDLL")</f>
        <v>$DDLL</v>
      </c>
      <c r="I82" s="44" t="str">
        <f ca="1">IF(AND(I57&gt;533,I57&lt;=600),"$LLLD","$DDLL")</f>
        <v>$DDLL</v>
      </c>
      <c r="J82" s="44" t="str">
        <f ca="1">IF(AND(J57&gt;600,J57&lt;=676),"$LLLD","$DDLL")</f>
        <v>$DDLL</v>
      </c>
      <c r="K82" s="44" t="str">
        <f ca="1">IF(AND(K57&gt;667,K57&lt;=733),"$LLLD","$DDLL")</f>
        <v>$DDLL</v>
      </c>
      <c r="L82" s="44" t="str">
        <f ca="1">IF(AND(L57&gt;733,L57&lt;=800),"$LLLD","$DDLL")</f>
        <v>$DDLL</v>
      </c>
      <c r="M82" s="44" t="str">
        <f ca="1">IF(AND(M57&gt;800,M57&lt;=867),"$LLLD","$DDLL")</f>
        <v>$DDLL</v>
      </c>
      <c r="N82" s="44" t="str">
        <f ca="1">IF(AND(N57&gt;867,N57&lt;=933),"$LLLD","$DDLL")</f>
        <v>$DDLL</v>
      </c>
      <c r="O82" s="44" t="str">
        <f ca="1">IF(AND(O57&gt;933,O57&lt;=1000),"$LLLD","$DDLL")</f>
        <v>$DDLL</v>
      </c>
      <c r="P82" s="40">
        <f t="shared" ca="1" si="35"/>
        <v>907</v>
      </c>
    </row>
    <row r="83" spans="1:16" x14ac:dyDescent="0.55000000000000004">
      <c r="A83" s="44" t="str">
        <f ca="1">IF(AND(A58&gt;0,A58&lt;=67),"$DDLL","$$LDL")</f>
        <v>$DDLL</v>
      </c>
      <c r="B83" s="44" t="str">
        <f ca="1">IF(AND(B58&gt;67,B58&lt;=133),"$DDLL","$$LDL")</f>
        <v>$$LDL</v>
      </c>
      <c r="C83" s="44" t="str">
        <f ca="1">IF(AND(C58&gt;133,C58&lt;=200),"$DDLL","$$LDL")</f>
        <v>$$LDL</v>
      </c>
      <c r="D83" s="44" t="str">
        <f ca="1">IF(AND(D58&gt;200,D58&lt;=267),"$DDLL","$$LDL")</f>
        <v>$$LDL</v>
      </c>
      <c r="E83" s="44" t="str">
        <f ca="1">IF(AND(E58&gt;267,E58&lt;=333),"$DDLL","$$LDL")</f>
        <v>$$LDL</v>
      </c>
      <c r="F83" s="44" t="str">
        <f ca="1">IF(AND(F58&gt;333,F58&lt;=400),"$DDLL","$$LDL")</f>
        <v>$DDLL</v>
      </c>
      <c r="G83" s="44" t="str">
        <f ca="1">IF(AND(G58&gt;400,G58&lt;=467),"$DDLL","$$LDL")</f>
        <v>$$LDL</v>
      </c>
      <c r="H83" s="44" t="str">
        <f ca="1">IF(AND(H58&gt;467,H58&lt;=533),"$DDLL","$$LDL")</f>
        <v>$$LDL</v>
      </c>
      <c r="I83" s="44" t="str">
        <f ca="1">IF(AND(I58&gt;533,I58&lt;=600),"$DDLL","$$LDL")</f>
        <v>$$LDL</v>
      </c>
      <c r="J83" s="44" t="str">
        <f ca="1">IF(AND(J58&gt;600,J58&lt;=667),"$DDLL","$$LDL")</f>
        <v>$$LDL</v>
      </c>
      <c r="K83" s="44" t="str">
        <f ca="1">IF(AND(K58&gt;667,K58&lt;=733),"$DDLL","$$LDL")</f>
        <v>$$LDL</v>
      </c>
      <c r="L83" s="44" t="str">
        <f ca="1">IF(AND(L58&gt;733,L58&lt;=800),"$DDLL","$$LDL")</f>
        <v>$$LDL</v>
      </c>
      <c r="M83" s="44" t="str">
        <f ca="1">IF(AND(M58&gt;800,M58&lt;=867),"$DDLL","$$LDL")</f>
        <v>$$LDL</v>
      </c>
      <c r="N83" s="44" t="str">
        <f ca="1">IF(AND(N58&gt;867,N58&lt;=933),"$DDLL","$$LDL")</f>
        <v>$$LDL</v>
      </c>
      <c r="O83" s="44" t="str">
        <f ca="1">IF(AND(O58&gt;933,O58&lt;=1000),"$DDLL","$$LDL")</f>
        <v>$$LDL</v>
      </c>
      <c r="P83" s="40">
        <f t="shared" ca="1" si="35"/>
        <v>22</v>
      </c>
    </row>
    <row r="84" spans="1:16" x14ac:dyDescent="0.55000000000000004">
      <c r="A84" s="44" t="str">
        <f t="shared" ref="A84:O84" ca="1" si="36">IF(AND(A59&gt;0,A59&lt;=67),"$$LDL","$$LLD")</f>
        <v>$$LLD</v>
      </c>
      <c r="B84" s="44" t="str">
        <f t="shared" ca="1" si="36"/>
        <v>$$LLD</v>
      </c>
      <c r="C84" s="44" t="str">
        <f t="shared" ca="1" si="36"/>
        <v>$$LLD</v>
      </c>
      <c r="D84" s="44" t="str">
        <f t="shared" ca="1" si="36"/>
        <v>$$LLD</v>
      </c>
      <c r="E84" s="44" t="str">
        <f t="shared" ca="1" si="36"/>
        <v>$$LLD</v>
      </c>
      <c r="F84" s="44" t="str">
        <f t="shared" ca="1" si="36"/>
        <v>$$LLD</v>
      </c>
      <c r="G84" s="44" t="str">
        <f t="shared" ca="1" si="36"/>
        <v>$$LLD</v>
      </c>
      <c r="H84" s="44" t="str">
        <f t="shared" ca="1" si="36"/>
        <v>$$LLD</v>
      </c>
      <c r="I84" s="44" t="str">
        <f t="shared" ca="1" si="36"/>
        <v>$$LLD</v>
      </c>
      <c r="J84" s="44" t="str">
        <f t="shared" ca="1" si="36"/>
        <v>$$LLD</v>
      </c>
      <c r="K84" s="44" t="str">
        <f t="shared" ca="1" si="36"/>
        <v>$$LLD</v>
      </c>
      <c r="L84" s="44" t="str">
        <f t="shared" ca="1" si="36"/>
        <v>$$LLD</v>
      </c>
      <c r="M84" s="44" t="str">
        <f t="shared" ca="1" si="36"/>
        <v>$$LLD</v>
      </c>
      <c r="N84" s="44" t="str">
        <f t="shared" ca="1" si="36"/>
        <v>$$LLD</v>
      </c>
      <c r="O84" s="44" t="str">
        <f t="shared" ca="1" si="36"/>
        <v>$$LLD</v>
      </c>
      <c r="P84" s="40">
        <f t="shared" ca="1" si="35"/>
        <v>486</v>
      </c>
    </row>
    <row r="85" spans="1:16" x14ac:dyDescent="0.55000000000000004">
      <c r="A85" s="44" t="str">
        <f t="shared" ref="A85:O85" ca="1" si="37">IF(AND(A60&gt;0,A60&lt;=67),"$$LLD","$$DDL")</f>
        <v>$$DDL</v>
      </c>
      <c r="B85" s="44" t="str">
        <f t="shared" ca="1" si="37"/>
        <v>$$DDL</v>
      </c>
      <c r="C85" s="44" t="str">
        <f t="shared" ca="1" si="37"/>
        <v>$$DDL</v>
      </c>
      <c r="D85" s="44" t="str">
        <f t="shared" ca="1" si="37"/>
        <v>$$DDL</v>
      </c>
      <c r="E85" s="44" t="str">
        <f t="shared" ca="1" si="37"/>
        <v>$$DDL</v>
      </c>
      <c r="F85" s="44" t="str">
        <f t="shared" ca="1" si="37"/>
        <v>$$DDL</v>
      </c>
      <c r="G85" s="44" t="str">
        <f t="shared" ca="1" si="37"/>
        <v>$$DDL</v>
      </c>
      <c r="H85" s="44" t="str">
        <f t="shared" ca="1" si="37"/>
        <v>$$DDL</v>
      </c>
      <c r="I85" s="44" t="str">
        <f t="shared" ca="1" si="37"/>
        <v>$$DDL</v>
      </c>
      <c r="J85" s="44" t="str">
        <f t="shared" ca="1" si="37"/>
        <v>$$DDL</v>
      </c>
      <c r="K85" s="44" t="str">
        <f t="shared" ca="1" si="37"/>
        <v>$$DDL</v>
      </c>
      <c r="L85" s="44" t="str">
        <f t="shared" ca="1" si="37"/>
        <v>$$DDL</v>
      </c>
      <c r="M85" s="44" t="str">
        <f t="shared" ca="1" si="37"/>
        <v>$$DDL</v>
      </c>
      <c r="N85" s="44" t="str">
        <f t="shared" ca="1" si="37"/>
        <v>$$DDL</v>
      </c>
      <c r="O85" s="44" t="str">
        <f t="shared" ca="1" si="37"/>
        <v>$$DDL</v>
      </c>
      <c r="P85" s="40">
        <f t="shared" ca="1" si="35"/>
        <v>217</v>
      </c>
    </row>
    <row r="86" spans="1:16" x14ac:dyDescent="0.55000000000000004">
      <c r="A86" s="44" t="str">
        <f t="shared" ref="A86:O86" ca="1" si="38">IF(AND(A61&gt;0,A61&lt;=67),"$$DDL","$$DLD")</f>
        <v>$$DLD</v>
      </c>
      <c r="B86" s="44" t="str">
        <f t="shared" ca="1" si="38"/>
        <v>$$DLD</v>
      </c>
      <c r="C86" s="44" t="str">
        <f t="shared" ca="1" si="38"/>
        <v>$$DLD</v>
      </c>
      <c r="D86" s="44" t="str">
        <f t="shared" ca="1" si="38"/>
        <v>$$DLD</v>
      </c>
      <c r="E86" s="44" t="str">
        <f t="shared" ca="1" si="38"/>
        <v>$$DLD</v>
      </c>
      <c r="F86" s="44" t="str">
        <f t="shared" ca="1" si="38"/>
        <v>$$DLD</v>
      </c>
      <c r="G86" s="44" t="str">
        <f t="shared" ca="1" si="38"/>
        <v>$$DLD</v>
      </c>
      <c r="H86" s="44" t="str">
        <f t="shared" ca="1" si="38"/>
        <v>$$DDL</v>
      </c>
      <c r="I86" s="44" t="str">
        <f t="shared" ca="1" si="38"/>
        <v>$$DLD</v>
      </c>
      <c r="J86" s="44" t="str">
        <f t="shared" ca="1" si="38"/>
        <v>$$DLD</v>
      </c>
      <c r="K86" s="44" t="str">
        <f t="shared" ca="1" si="38"/>
        <v>$$DLD</v>
      </c>
      <c r="L86" s="44" t="str">
        <f t="shared" ca="1" si="38"/>
        <v>$$DLD</v>
      </c>
      <c r="M86" s="44" t="str">
        <f t="shared" ca="1" si="38"/>
        <v>$$DLD</v>
      </c>
      <c r="N86" s="44" t="str">
        <f t="shared" ca="1" si="38"/>
        <v>$$DLD</v>
      </c>
      <c r="O86" s="44" t="str">
        <f t="shared" ca="1" si="38"/>
        <v>$$DLD</v>
      </c>
      <c r="P86" s="40">
        <f t="shared" ca="1" si="35"/>
        <v>626</v>
      </c>
    </row>
    <row r="87" spans="1:16" x14ac:dyDescent="0.55000000000000004">
      <c r="A87" s="44" t="str">
        <f t="shared" ref="A87:O87" ca="1" si="39">IF(AND(A62&gt;0,A62&lt;=67),"$$DLD","$$LDD")</f>
        <v>$$LDD</v>
      </c>
      <c r="B87" s="44" t="str">
        <f t="shared" ca="1" si="39"/>
        <v>$$LDD</v>
      </c>
      <c r="C87" s="44" t="str">
        <f t="shared" ca="1" si="39"/>
        <v>$$LDD</v>
      </c>
      <c r="D87" s="44" t="str">
        <f t="shared" ca="1" si="39"/>
        <v>$$LDD</v>
      </c>
      <c r="E87" s="44" t="str">
        <f t="shared" ca="1" si="39"/>
        <v>$$LDD</v>
      </c>
      <c r="F87" s="44" t="str">
        <f t="shared" ca="1" si="39"/>
        <v>$$LDD</v>
      </c>
      <c r="G87" s="44" t="str">
        <f t="shared" ca="1" si="39"/>
        <v>$$LDD</v>
      </c>
      <c r="H87" s="44" t="str">
        <f t="shared" ca="1" si="39"/>
        <v>$$LDD</v>
      </c>
      <c r="I87" s="44" t="str">
        <f t="shared" ca="1" si="39"/>
        <v>$$LDD</v>
      </c>
      <c r="J87" s="44" t="str">
        <f t="shared" ca="1" si="39"/>
        <v>$$LDD</v>
      </c>
      <c r="K87" s="44" t="str">
        <f t="shared" ca="1" si="39"/>
        <v>$$LDD</v>
      </c>
      <c r="L87" s="44" t="str">
        <f t="shared" ca="1" si="39"/>
        <v>$$LDD</v>
      </c>
      <c r="M87" s="44" t="str">
        <f t="shared" ca="1" si="39"/>
        <v>$$LDD</v>
      </c>
      <c r="N87" s="44" t="str">
        <f t="shared" ca="1" si="39"/>
        <v>$$LDD</v>
      </c>
      <c r="O87" s="44" t="str">
        <f t="shared" ca="1" si="39"/>
        <v>$$LDD</v>
      </c>
      <c r="P87" s="40">
        <f t="shared" ca="1" si="35"/>
        <v>692</v>
      </c>
    </row>
    <row r="88" spans="1:16" x14ac:dyDescent="0.55000000000000004">
      <c r="A88" s="44" t="str">
        <f t="shared" ref="A88:O88" ca="1" si="40">IF(AND(A63&gt;0,A63&lt;=67),"$$LDD","$DLLL")</f>
        <v>$DLLL</v>
      </c>
      <c r="B88" s="44" t="str">
        <f t="shared" ca="1" si="40"/>
        <v>$$LDD</v>
      </c>
      <c r="C88" s="44" t="str">
        <f t="shared" ca="1" si="40"/>
        <v>$$LDD</v>
      </c>
      <c r="D88" s="44" t="str">
        <f t="shared" ca="1" si="40"/>
        <v>$DLLL</v>
      </c>
      <c r="E88" s="44" t="str">
        <f t="shared" ca="1" si="40"/>
        <v>$DLLL</v>
      </c>
      <c r="F88" s="44" t="str">
        <f t="shared" ca="1" si="40"/>
        <v>$DLLL</v>
      </c>
      <c r="G88" s="44" t="str">
        <f t="shared" ca="1" si="40"/>
        <v>$$LDD</v>
      </c>
      <c r="H88" s="44" t="str">
        <f t="shared" ca="1" si="40"/>
        <v>$DLLL</v>
      </c>
      <c r="I88" s="44" t="str">
        <f t="shared" ca="1" si="40"/>
        <v>$DLLL</v>
      </c>
      <c r="J88" s="44" t="str">
        <f t="shared" ca="1" si="40"/>
        <v>$DLLL</v>
      </c>
      <c r="K88" s="44" t="str">
        <f t="shared" ca="1" si="40"/>
        <v>$DLLL</v>
      </c>
      <c r="L88" s="44" t="str">
        <f t="shared" ca="1" si="40"/>
        <v>$DLLL</v>
      </c>
      <c r="M88" s="44" t="str">
        <f t="shared" ca="1" si="40"/>
        <v>$DLLL</v>
      </c>
      <c r="N88" s="44" t="str">
        <f t="shared" ca="1" si="40"/>
        <v>$DLLL</v>
      </c>
      <c r="O88" s="44" t="str">
        <f t="shared" ca="1" si="40"/>
        <v>$DLLL</v>
      </c>
      <c r="P88" s="40">
        <f t="shared" ca="1" si="35"/>
        <v>585</v>
      </c>
    </row>
    <row r="89" spans="1:16" x14ac:dyDescent="0.55000000000000004">
      <c r="A89" s="44" t="str">
        <f ca="1">IF(AND(A64&gt;0,A64&lt;=67),"$DLLL","$LDLL")</f>
        <v>$LDLL</v>
      </c>
      <c r="B89" s="44" t="str">
        <f ca="1">IF(AND(B64&gt;67,B64&lt;=133),"$DLLL","$LDLL")</f>
        <v>$LDLL</v>
      </c>
      <c r="C89" s="44" t="str">
        <f ca="1">IF(AND(C64&gt;133,C64&lt;=200),"$DLLL","$LDLL")</f>
        <v>$LDLL</v>
      </c>
      <c r="D89" s="44" t="str">
        <f ca="1">IF(AND(D64&gt;200,D64&lt;=267),"$DLLL","$LDLL")</f>
        <v>$LDLL</v>
      </c>
      <c r="E89" s="44" t="str">
        <f ca="1">IF(AND(E64&gt;267,E64&lt;=333),"$DLLL","$LDLL")</f>
        <v>$LDLL</v>
      </c>
      <c r="F89" s="44" t="str">
        <f ca="1">IF(AND(F64&gt;333,F64&lt;=400),"$DLLL","$LDLL")</f>
        <v>$DLLL</v>
      </c>
      <c r="G89" s="44" t="str">
        <f ca="1">IF(AND(G64&gt;400,G64&lt;=467),"$DLLL","$LDLL")</f>
        <v>$LDLL</v>
      </c>
      <c r="H89" s="44" t="str">
        <f ca="1">IF(AND(H64&gt;467,H64&lt;=533),"$DLLL","$LDLL")</f>
        <v>$LDLL</v>
      </c>
      <c r="I89" s="44" t="str">
        <f ca="1">IF(AND(I64&gt;533,I64&lt;=600),"$DLLL","$LDLL")</f>
        <v>$LDLL</v>
      </c>
      <c r="J89" s="44" t="str">
        <f ca="1">IF(AND(J64&gt;600,J64&lt;=667),"$DLLL","$LDLL")</f>
        <v>$LDLL</v>
      </c>
      <c r="K89" s="44" t="str">
        <f ca="1">IF(AND(K64&gt;667,K64&lt;=733),"$DLLL","$LDLL")</f>
        <v>$LDLL</v>
      </c>
      <c r="L89" s="44" t="str">
        <f ca="1">IF(AND(L64&gt;733,L64&lt;=800),"$DLLL","$LDLL")</f>
        <v>$LDLL</v>
      </c>
      <c r="M89" s="44" t="str">
        <f ca="1">IF(AND(M64&gt;800,M64&lt;=867),"$DLLL","$LDLL")</f>
        <v>$LDLL</v>
      </c>
      <c r="N89" s="44" t="str">
        <f ca="1">IF(AND(N64&gt;867,N64&lt;=933),"$DLLL","$LDLL")</f>
        <v>$LDLL</v>
      </c>
      <c r="O89" s="44" t="str">
        <f ca="1">IF(AND(O64&gt;933,O64&lt;=1000),"$DLLL","$LDLL")</f>
        <v>$LDLL</v>
      </c>
      <c r="P89" s="40">
        <f t="shared" ca="1" si="35"/>
        <v>696</v>
      </c>
    </row>
    <row r="90" spans="1:16" x14ac:dyDescent="0.55000000000000004">
      <c r="A90" s="44" t="str">
        <f ca="1">IF(AND(A65&gt;0,A65&lt;=67),"$LDLL","$LLDL")</f>
        <v>$LLDL</v>
      </c>
      <c r="B90" s="44" t="str">
        <f ca="1">IF(AND(B65&gt;67,B65&lt;=133),"$LDLL","$LLDL")</f>
        <v>$LLDL</v>
      </c>
      <c r="C90" s="44" t="str">
        <f ca="1">IF(AND(C65&gt;133,C65&lt;=200),"$LDLL","$LLDL")</f>
        <v>$LLDL</v>
      </c>
      <c r="D90" s="44" t="str">
        <f ca="1">IF(AND(D65&gt;200,D65&lt;=267),"$LDLL","$LLDL")</f>
        <v>$LLDL</v>
      </c>
      <c r="E90" s="44" t="str">
        <f ca="1">IF(AND(E65&gt;267,E65&lt;=333),"$LDLL","$LLDL")</f>
        <v>$LLDL</v>
      </c>
      <c r="F90" s="44" t="str">
        <f ca="1">IF(AND(F65&gt;333,F65&lt;=400),"$LDLL","$LLDL")</f>
        <v>$LLDL</v>
      </c>
      <c r="G90" s="44" t="str">
        <f ca="1">IF(AND(G65&gt;400,G65&lt;=467),"$LDLL","$LLDL")</f>
        <v>$LDLL</v>
      </c>
      <c r="H90" s="44" t="str">
        <f ca="1">IF(AND(H65&gt;467,H65&lt;=533),"$LDLL","$LLDL")</f>
        <v>$LLDL</v>
      </c>
      <c r="I90" s="44" t="str">
        <f ca="1">IF(AND(I65&gt;533,I65&lt;=600),"$LDLL","$LLDL")</f>
        <v>$LLDL</v>
      </c>
      <c r="J90" s="44" t="str">
        <f ca="1">IF(AND(J65&gt;600,J65&lt;=667),"$LDLL","$LLDL")</f>
        <v>$LDLL</v>
      </c>
      <c r="K90" s="44" t="str">
        <f ca="1">IF(AND(K65&gt;667,K65&lt;=733),"$LDLL","$LLDL")</f>
        <v>$LLDL</v>
      </c>
      <c r="L90" s="44" t="str">
        <f ca="1">IF(AND(L65&gt;733,L65&lt;=800),"$LDLL","$LLDL")</f>
        <v>$LLDL</v>
      </c>
      <c r="M90" s="44" t="str">
        <f ca="1">IF(AND(M65&gt;800,M65&lt;=867),"$LDLL","$LLDL")</f>
        <v>$LLDL</v>
      </c>
      <c r="N90" s="44" t="str">
        <f ca="1">IF(AND(N65&gt;867,N65&lt;=933),"$LDLL","$LLDL")</f>
        <v>$LLDL</v>
      </c>
      <c r="O90" s="44" t="str">
        <f ca="1">IF(AND(O65&gt;933,O65&lt;=100),"$LDLL","$LLDL")</f>
        <v>$LLDL</v>
      </c>
      <c r="P90" s="40">
        <f t="shared" ca="1" si="35"/>
        <v>128</v>
      </c>
    </row>
    <row r="91" spans="1:16" x14ac:dyDescent="0.55000000000000004">
      <c r="A91" s="44" t="str">
        <f ca="1">IF(AND(A66&gt;0,A66&lt;=67),"$LLDL","$LLLD")</f>
        <v>$LLLD</v>
      </c>
      <c r="B91" s="44" t="str">
        <f ca="1">IF(AND(B66&gt;67,B66&lt;=133),"$LLDL","$LLLD")</f>
        <v>$LLLD</v>
      </c>
      <c r="C91" s="44" t="str">
        <f ca="1">IF(AND(C66&gt;133,C66&lt;=200),"$LLDL","$LLLD")</f>
        <v>$LLLD</v>
      </c>
      <c r="D91" s="44" t="str">
        <f ca="1">IF(AND(D66&gt;200,D66&lt;=267),"$LLDL","$LLLD")</f>
        <v>$LLLD</v>
      </c>
      <c r="E91" s="44" t="str">
        <f ca="1">IF(AND(E66&gt;267,E66&lt;=333),"$LLDL","$LLLD")</f>
        <v>$LLLD</v>
      </c>
      <c r="F91" s="44" t="str">
        <f ca="1">IF(AND(F66&gt;333,F66&lt;=400),"$LLDL","$LLLD")</f>
        <v>$LLLD</v>
      </c>
      <c r="G91" s="44" t="str">
        <f ca="1">IF(AND(G66&gt;400,G66&lt;=467),"$LLDL","$LLLD")</f>
        <v>$LLLD</v>
      </c>
      <c r="H91" s="44" t="str">
        <f ca="1">IF(AND(H66&gt;467,H66&lt;=533),"$LLDL","$LLLD")</f>
        <v>$LLLD</v>
      </c>
      <c r="I91" s="44" t="str">
        <f ca="1">IF(AND(I66&gt;533,I66&lt;=600),"$LLDL","$LLLD")</f>
        <v>$LLLD</v>
      </c>
      <c r="J91" s="44" t="str">
        <f ca="1">IF(AND(J66&gt;600,J66&lt;=667),"$LLDL","$LLLD")</f>
        <v>$LLLD</v>
      </c>
      <c r="K91" s="44" t="str">
        <f ca="1">IF(AND(K66&gt;667,K66&lt;=733),"$LLDL","$LLLD")</f>
        <v>$LLLD</v>
      </c>
      <c r="L91" s="44" t="str">
        <f ca="1">IF(AND(L66&gt;733,L66&lt;=800),"$LLDL","$LLLD")</f>
        <v>$LLLD</v>
      </c>
      <c r="M91" s="44" t="str">
        <f ca="1">IF(AND(M66&gt;800,M66&lt;=867),"$LLDL","$LLLD")</f>
        <v>$LLLD</v>
      </c>
      <c r="N91" s="44" t="str">
        <f ca="1">IF(AND(N66&gt;867,N66&lt;=933),"$LLDL","$LLLD")</f>
        <v>$LLDL</v>
      </c>
      <c r="O91" s="44" t="str">
        <f ca="1">IF(AND(O66&gt;933,O66&lt;=1000),"$LLDL","$LLLD")</f>
        <v>$LLLD</v>
      </c>
      <c r="P91" s="40">
        <f t="shared" ca="1" si="35"/>
        <v>72</v>
      </c>
    </row>
    <row r="92" spans="1:16" x14ac:dyDescent="0.55000000000000004">
      <c r="A92" s="44" t="str">
        <f ca="1">IF(AND(A67&gt;0,A67&lt;=67),"$LLLD","$DDLL")</f>
        <v>$DDLL</v>
      </c>
      <c r="B92" s="44" t="str">
        <f ca="1">IF(AND(B67&gt;67,B67&lt;=133),"$LLLD","$DDLL")</f>
        <v>$DDLL</v>
      </c>
      <c r="C92" s="44" t="str">
        <f ca="1">IF(AND(C67&gt;133,C67&lt;=200),"$LLLD","$DDLL")</f>
        <v>$DDLL</v>
      </c>
      <c r="D92" s="44" t="str">
        <f ca="1">IF(AND(D67&gt;200,D67&lt;=267),"$LLLD","$DDLL")</f>
        <v>$DDLL</v>
      </c>
      <c r="E92" s="44" t="str">
        <f ca="1">IF(AND(E67&gt;267,E67&lt;=333),"$LLLD","$DDLL")</f>
        <v>$DDLL</v>
      </c>
      <c r="F92" s="44" t="str">
        <f ca="1">IF(AND(F67&gt;333,F67&lt;=400),"$LLLD","$DDLL")</f>
        <v>$DDLL</v>
      </c>
      <c r="G92" s="44" t="str">
        <f ca="1">IF(AND(G67&gt;400,G67&lt;=467),"$LLLD","$DDLL")</f>
        <v>$DDLL</v>
      </c>
      <c r="H92" s="44" t="str">
        <f ca="1">IF(AND(H67&gt;467,H67&lt;=533),"$LLLD","$DDLL")</f>
        <v>$DDLL</v>
      </c>
      <c r="I92" s="44" t="str">
        <f ca="1">IF(AND(I67&gt;533,I67&lt;=600),"$LLLD","$DDLL")</f>
        <v>$DDLL</v>
      </c>
      <c r="J92" s="44" t="str">
        <f ca="1">IF(AND(J67&gt;600,J67&lt;=676),"$LLLD","$DDLL")</f>
        <v>$DDLL</v>
      </c>
      <c r="K92" s="44" t="str">
        <f ca="1">IF(AND(K67&gt;667,K67&lt;=733),"$LLLD","$DDLL")</f>
        <v>$DDLL</v>
      </c>
      <c r="L92" s="44" t="str">
        <f ca="1">IF(AND(L67&gt;733,L67&lt;=800),"$LLLD","$DDLL")</f>
        <v>$DDLL</v>
      </c>
      <c r="M92" s="44" t="str">
        <f ca="1">IF(AND(M67&gt;800,M67&lt;=867),"$LLLD","$DDLL")</f>
        <v>$DDLL</v>
      </c>
      <c r="N92" s="44" t="str">
        <f ca="1">IF(AND(N67&gt;867,N67&lt;=933),"$LLLD","$DDLL")</f>
        <v>$LLLD</v>
      </c>
      <c r="O92" s="44" t="str">
        <f ca="1">IF(AND(O67&gt;933,O67&lt;=1000),"$LLLD","$DDLL")</f>
        <v>$DDLL</v>
      </c>
      <c r="P92" s="40">
        <f t="shared" ca="1" si="35"/>
        <v>808</v>
      </c>
    </row>
    <row r="93" spans="1:16" x14ac:dyDescent="0.55000000000000004">
      <c r="A93" s="44" t="str">
        <f ca="1">IF(AND(A68&gt;0,A68&lt;=67),"$DDLL","$$LDL")</f>
        <v>$DDLL</v>
      </c>
      <c r="B93" s="44" t="str">
        <f ca="1">IF(AND(B68&gt;67,B68&lt;=133),"$DDLL","$$LDL")</f>
        <v>$$LDL</v>
      </c>
      <c r="C93" s="44" t="str">
        <f ca="1">IF(AND(C68&gt;133,C68&lt;=200),"$DDLL","$$LDL")</f>
        <v>$$LDL</v>
      </c>
      <c r="D93" s="44" t="str">
        <f ca="1">IF(AND(D68&gt;200,D68&lt;=267),"$DDLL","$$LDL")</f>
        <v>$$LDL</v>
      </c>
      <c r="E93" s="44" t="str">
        <f ca="1">IF(AND(E68&gt;267,E68&lt;=333),"$DDLL","$$LDL")</f>
        <v>$$LDL</v>
      </c>
      <c r="F93" s="44" t="str">
        <f ca="1">IF(AND(F68&gt;333,F68&lt;=400),"$DDLL","$$LDL")</f>
        <v>$$LDL</v>
      </c>
      <c r="G93" s="44" t="str">
        <f ca="1">IF(AND(G68&gt;400,G68&lt;=467),"$DDLL","$$LDL")</f>
        <v>$$LDL</v>
      </c>
      <c r="H93" s="44" t="str">
        <f ca="1">IF(AND(H68&gt;467,H68&lt;=533),"$DDLL","$$LDL")</f>
        <v>$$LDL</v>
      </c>
      <c r="I93" s="44" t="str">
        <f ca="1">IF(AND(I68&gt;533,I68&lt;=600),"$DDLL","$$LDL")</f>
        <v>$$LDL</v>
      </c>
      <c r="J93" s="44" t="str">
        <f ca="1">IF(AND(J68&gt;600,J68&lt;=667),"$DDLL","$$LDL")</f>
        <v>$$LDL</v>
      </c>
      <c r="K93" s="44" t="str">
        <f ca="1">IF(AND(K68&gt;667,K68&lt;=733),"$DDLL","$$LDL")</f>
        <v>$$LDL</v>
      </c>
      <c r="L93" s="44" t="str">
        <f ca="1">IF(AND(L68&gt;733,L68&lt;=800),"$DDLL","$$LDL")</f>
        <v>$$LDL</v>
      </c>
      <c r="M93" s="44" t="str">
        <f ca="1">IF(AND(M68&gt;800,M68&lt;=867),"$DDLL","$$LDL")</f>
        <v>$$LDL</v>
      </c>
      <c r="N93" s="44" t="str">
        <f ca="1">IF(AND(N68&gt;867,N68&lt;=933),"$DDLL","$$LDL")</f>
        <v>$DDLL</v>
      </c>
      <c r="O93" s="44" t="str">
        <f ca="1">IF(AND(O68&gt;933,O68&lt;=1000),"$DDLL","$$LDL")</f>
        <v>$$LDL</v>
      </c>
      <c r="P93" s="40">
        <f t="shared" ca="1" si="35"/>
        <v>540</v>
      </c>
    </row>
    <row r="94" spans="1:16" x14ac:dyDescent="0.55000000000000004">
      <c r="A94" s="44" t="str">
        <f t="shared" ref="A94:O94" ca="1" si="41">IF(AND(A69&gt;0,A69&lt;=67),"$$LDL","$$LLD")</f>
        <v>$$LLD</v>
      </c>
      <c r="B94" s="44" t="str">
        <f t="shared" ca="1" si="41"/>
        <v>$$LLD</v>
      </c>
      <c r="C94" s="44" t="str">
        <f t="shared" ca="1" si="41"/>
        <v>$$LDL</v>
      </c>
      <c r="D94" s="44" t="str">
        <f t="shared" ca="1" si="41"/>
        <v>$$LLD</v>
      </c>
      <c r="E94" s="44" t="str">
        <f t="shared" ca="1" si="41"/>
        <v>$$LLD</v>
      </c>
      <c r="F94" s="44" t="str">
        <f t="shared" ca="1" si="41"/>
        <v>$$LDL</v>
      </c>
      <c r="G94" s="44" t="str">
        <f t="shared" ca="1" si="41"/>
        <v>$$LLD</v>
      </c>
      <c r="H94" s="44" t="str">
        <f t="shared" ca="1" si="41"/>
        <v>$$LLD</v>
      </c>
      <c r="I94" s="44" t="str">
        <f t="shared" ca="1" si="41"/>
        <v>$$LLD</v>
      </c>
      <c r="J94" s="44" t="str">
        <f t="shared" ca="1" si="41"/>
        <v>$$LLD</v>
      </c>
      <c r="K94" s="44" t="str">
        <f t="shared" ca="1" si="41"/>
        <v>$$LLD</v>
      </c>
      <c r="L94" s="44" t="str">
        <f t="shared" ca="1" si="41"/>
        <v>$$LLD</v>
      </c>
      <c r="M94" s="44" t="str">
        <f t="shared" ca="1" si="41"/>
        <v>$$LDL</v>
      </c>
      <c r="N94" s="44" t="str">
        <f t="shared" ca="1" si="41"/>
        <v>$$LLD</v>
      </c>
      <c r="O94" s="44" t="str">
        <f t="shared" ca="1" si="41"/>
        <v>$$LLD</v>
      </c>
      <c r="P94" s="40">
        <f t="shared" ca="1" si="35"/>
        <v>311</v>
      </c>
    </row>
    <row r="95" spans="1:16" x14ac:dyDescent="0.55000000000000004">
      <c r="A95" s="44" t="str">
        <f t="shared" ref="A95:O95" ca="1" si="42">IF(AND(A70&gt;0,A70&lt;=67),"$$LLD","$$DDL")</f>
        <v>$$DDL</v>
      </c>
      <c r="B95" s="44" t="str">
        <f t="shared" ca="1" si="42"/>
        <v>$$DDL</v>
      </c>
      <c r="C95" s="44" t="str">
        <f t="shared" ca="1" si="42"/>
        <v>$$DDL</v>
      </c>
      <c r="D95" s="44" t="str">
        <f t="shared" ca="1" si="42"/>
        <v>$$DDL</v>
      </c>
      <c r="E95" s="44" t="str">
        <f t="shared" ca="1" si="42"/>
        <v>$$DDL</v>
      </c>
      <c r="F95" s="44" t="str">
        <f t="shared" ca="1" si="42"/>
        <v>$$DDL</v>
      </c>
      <c r="G95" s="44" t="str">
        <f t="shared" ca="1" si="42"/>
        <v>$$DDL</v>
      </c>
      <c r="H95" s="44" t="str">
        <f t="shared" ca="1" si="42"/>
        <v>$$DDL</v>
      </c>
      <c r="I95" s="44" t="str">
        <f t="shared" ca="1" si="42"/>
        <v>$$DDL</v>
      </c>
      <c r="J95" s="44" t="str">
        <f t="shared" ca="1" si="42"/>
        <v>$$DDL</v>
      </c>
      <c r="K95" s="44" t="str">
        <f t="shared" ca="1" si="42"/>
        <v>$$DDL</v>
      </c>
      <c r="L95" s="44" t="str">
        <f t="shared" ca="1" si="42"/>
        <v>$$DDL</v>
      </c>
      <c r="M95" s="44" t="str">
        <f t="shared" ca="1" si="42"/>
        <v>$$DDL</v>
      </c>
      <c r="N95" s="44" t="str">
        <f t="shared" ca="1" si="42"/>
        <v>$$DDL</v>
      </c>
      <c r="O95" s="44" t="str">
        <f t="shared" ca="1" si="42"/>
        <v>$$DDL</v>
      </c>
      <c r="P95" s="40">
        <f t="shared" ca="1" si="35"/>
        <v>593</v>
      </c>
    </row>
    <row r="96" spans="1:16" x14ac:dyDescent="0.55000000000000004">
      <c r="A96" s="44" t="str">
        <f t="shared" ref="A96:O96" ca="1" si="43">IF(AND(A71&gt;0,A71&lt;=67),"$$DDL","$$DLD")</f>
        <v>$$DLD</v>
      </c>
      <c r="B96" s="44" t="str">
        <f t="shared" ca="1" si="43"/>
        <v>$$DLD</v>
      </c>
      <c r="C96" s="44" t="str">
        <f t="shared" ca="1" si="43"/>
        <v>$$DLD</v>
      </c>
      <c r="D96" s="44" t="str">
        <f t="shared" ca="1" si="43"/>
        <v>$$DLD</v>
      </c>
      <c r="E96" s="44" t="str">
        <f t="shared" ca="1" si="43"/>
        <v>$$DLD</v>
      </c>
      <c r="F96" s="44" t="str">
        <f t="shared" ca="1" si="43"/>
        <v>$$DLD</v>
      </c>
      <c r="G96" s="44" t="str">
        <f t="shared" ca="1" si="43"/>
        <v>$$DLD</v>
      </c>
      <c r="H96" s="44" t="str">
        <f t="shared" ca="1" si="43"/>
        <v>$$DDL</v>
      </c>
      <c r="I96" s="44" t="str">
        <f t="shared" ca="1" si="43"/>
        <v>$$DLD</v>
      </c>
      <c r="J96" s="44" t="str">
        <f t="shared" ca="1" si="43"/>
        <v>$$DLD</v>
      </c>
      <c r="K96" s="44" t="str">
        <f t="shared" ca="1" si="43"/>
        <v>$$DLD</v>
      </c>
      <c r="L96" s="44" t="str">
        <f t="shared" ca="1" si="43"/>
        <v>$$DLD</v>
      </c>
      <c r="M96" s="44" t="str">
        <f t="shared" ca="1" si="43"/>
        <v>$$DLD</v>
      </c>
      <c r="N96" s="44" t="str">
        <f t="shared" ca="1" si="43"/>
        <v>$$DLD</v>
      </c>
      <c r="O96" s="44" t="str">
        <f t="shared" ca="1" si="43"/>
        <v>$$DDL</v>
      </c>
      <c r="P96" s="40">
        <f t="shared" ca="1" si="35"/>
        <v>55</v>
      </c>
    </row>
    <row r="97" spans="1:16" x14ac:dyDescent="0.55000000000000004">
      <c r="A97" s="44" t="str">
        <f t="shared" ref="A97:O97" ca="1" si="44">IF(AND(A72&gt;0,A72&lt;=67),"$$DLD","$$LDD")</f>
        <v>$$LDD</v>
      </c>
      <c r="B97" s="44" t="str">
        <f t="shared" ca="1" si="44"/>
        <v>$$LDD</v>
      </c>
      <c r="C97" s="44" t="str">
        <f t="shared" ca="1" si="44"/>
        <v>$$LDD</v>
      </c>
      <c r="D97" s="44" t="str">
        <f t="shared" ca="1" si="44"/>
        <v>$$LDD</v>
      </c>
      <c r="E97" s="44" t="str">
        <f t="shared" ca="1" si="44"/>
        <v>$$DLD</v>
      </c>
      <c r="F97" s="44" t="str">
        <f t="shared" ca="1" si="44"/>
        <v>$$LDD</v>
      </c>
      <c r="G97" s="44" t="str">
        <f t="shared" ca="1" si="44"/>
        <v>$$LDD</v>
      </c>
      <c r="H97" s="44" t="str">
        <f t="shared" ca="1" si="44"/>
        <v>$$LDD</v>
      </c>
      <c r="I97" s="44" t="str">
        <f t="shared" ca="1" si="44"/>
        <v>$$LDD</v>
      </c>
      <c r="J97" s="44" t="str">
        <f t="shared" ca="1" si="44"/>
        <v>$$LDD</v>
      </c>
      <c r="K97" s="44" t="str">
        <f t="shared" ca="1" si="44"/>
        <v>$$LDD</v>
      </c>
      <c r="L97" s="44" t="str">
        <f t="shared" ca="1" si="44"/>
        <v>$$LDD</v>
      </c>
      <c r="M97" s="44" t="str">
        <f t="shared" ca="1" si="44"/>
        <v>$$LDD</v>
      </c>
      <c r="N97" s="44" t="str">
        <f t="shared" ca="1" si="44"/>
        <v>$$LDD</v>
      </c>
      <c r="O97" s="44" t="str">
        <f t="shared" ca="1" si="44"/>
        <v>$$LDD</v>
      </c>
      <c r="P97" s="40">
        <f t="shared" ca="1" si="35"/>
        <v>710</v>
      </c>
    </row>
    <row r="98" spans="1:16" x14ac:dyDescent="0.55000000000000004">
      <c r="A98" s="44" t="str">
        <f t="shared" ref="A98:O98" ca="1" si="45">IF(AND(A73&gt;0,A73&lt;=67),"$$LDD","$DLLL")</f>
        <v>$DLLL</v>
      </c>
      <c r="B98" s="44" t="str">
        <f t="shared" ca="1" si="45"/>
        <v>$DLLL</v>
      </c>
      <c r="C98" s="44" t="str">
        <f t="shared" ca="1" si="45"/>
        <v>$DLLL</v>
      </c>
      <c r="D98" s="44" t="str">
        <f t="shared" ca="1" si="45"/>
        <v>$DLLL</v>
      </c>
      <c r="E98" s="44" t="str">
        <f t="shared" ca="1" si="45"/>
        <v>$DLLL</v>
      </c>
      <c r="F98" s="44" t="str">
        <f t="shared" ca="1" si="45"/>
        <v>$DLLL</v>
      </c>
      <c r="G98" s="44" t="str">
        <f t="shared" ca="1" si="45"/>
        <v>$DLLL</v>
      </c>
      <c r="H98" s="44" t="str">
        <f t="shared" ca="1" si="45"/>
        <v>$DLLL</v>
      </c>
      <c r="I98" s="44" t="str">
        <f t="shared" ca="1" si="45"/>
        <v>$DLLL</v>
      </c>
      <c r="J98" s="44" t="str">
        <f t="shared" ca="1" si="45"/>
        <v>$DLLL</v>
      </c>
      <c r="K98" s="44" t="str">
        <f t="shared" ca="1" si="45"/>
        <v>$DLLL</v>
      </c>
      <c r="L98" s="44" t="str">
        <f t="shared" ca="1" si="45"/>
        <v>$DLLL</v>
      </c>
      <c r="M98" s="44" t="str">
        <f t="shared" ca="1" si="45"/>
        <v>$DLLL</v>
      </c>
      <c r="N98" s="44" t="str">
        <f t="shared" ca="1" si="45"/>
        <v>$DLLL</v>
      </c>
      <c r="O98" s="44" t="str">
        <f t="shared" ca="1" si="45"/>
        <v>$DLLL</v>
      </c>
      <c r="P98" s="40">
        <f t="shared" ca="1" si="35"/>
        <v>502</v>
      </c>
    </row>
    <row r="99" spans="1:16" x14ac:dyDescent="0.55000000000000004">
      <c r="A99" s="39" t="s">
        <v>82</v>
      </c>
      <c r="B99" s="45"/>
      <c r="C99" s="45"/>
      <c r="P99" s="40">
        <f t="shared" ca="1" si="35"/>
        <v>526</v>
      </c>
    </row>
    <row r="100" spans="1:16" x14ac:dyDescent="0.55000000000000004">
      <c r="P100" s="40">
        <f t="shared" ca="1" si="35"/>
        <v>532</v>
      </c>
    </row>
    <row r="101" spans="1:16" x14ac:dyDescent="0.55000000000000004">
      <c r="P101" s="40">
        <f t="shared" ca="1" si="35"/>
        <v>714</v>
      </c>
    </row>
    <row r="102" spans="1:16" x14ac:dyDescent="0.55000000000000004">
      <c r="P102" s="40">
        <f t="shared" ca="1" si="35"/>
        <v>938</v>
      </c>
    </row>
    <row r="103" spans="1:16" x14ac:dyDescent="0.55000000000000004">
      <c r="P103" s="40">
        <f t="shared" ca="1" si="35"/>
        <v>56</v>
      </c>
    </row>
    <row r="104" spans="1:16" x14ac:dyDescent="0.55000000000000004">
      <c r="P104" s="40">
        <f t="shared" ca="1" si="35"/>
        <v>700</v>
      </c>
    </row>
    <row r="105" spans="1:16" x14ac:dyDescent="0.55000000000000004">
      <c r="P105" s="40">
        <f t="shared" ca="1" si="35"/>
        <v>712</v>
      </c>
    </row>
    <row r="106" spans="1:16" x14ac:dyDescent="0.55000000000000004">
      <c r="P106" s="40">
        <f t="shared" ca="1" si="35"/>
        <v>891</v>
      </c>
    </row>
    <row r="107" spans="1:16" x14ac:dyDescent="0.55000000000000004">
      <c r="P107" s="40">
        <f t="shared" ca="1" si="35"/>
        <v>25</v>
      </c>
    </row>
    <row r="108" spans="1:16" x14ac:dyDescent="0.55000000000000004">
      <c r="P108" s="40">
        <f t="shared" ca="1" si="35"/>
        <v>546</v>
      </c>
    </row>
    <row r="109" spans="1:16" x14ac:dyDescent="0.55000000000000004">
      <c r="P109" s="40">
        <f t="shared" ca="1" si="35"/>
        <v>14</v>
      </c>
    </row>
    <row r="110" spans="1:16" x14ac:dyDescent="0.55000000000000004">
      <c r="P110" s="40">
        <f t="shared" ca="1" si="35"/>
        <v>600</v>
      </c>
    </row>
    <row r="111" spans="1:16" x14ac:dyDescent="0.55000000000000004">
      <c r="P111" s="40">
        <f t="shared" ca="1" si="35"/>
        <v>89</v>
      </c>
    </row>
    <row r="112" spans="1:16" x14ac:dyDescent="0.55000000000000004">
      <c r="P112" s="40">
        <f t="shared" ca="1" si="35"/>
        <v>101</v>
      </c>
    </row>
    <row r="113" spans="16:16" x14ac:dyDescent="0.55000000000000004">
      <c r="P113" s="40">
        <f t="shared" ca="1" si="35"/>
        <v>352</v>
      </c>
    </row>
    <row r="114" spans="16:16" x14ac:dyDescent="0.55000000000000004">
      <c r="P114" s="40">
        <f t="shared" ca="1" si="35"/>
        <v>962</v>
      </c>
    </row>
    <row r="115" spans="16:16" x14ac:dyDescent="0.55000000000000004">
      <c r="P115" s="40">
        <f t="shared" ca="1" si="35"/>
        <v>225</v>
      </c>
    </row>
    <row r="116" spans="16:16" x14ac:dyDescent="0.55000000000000004">
      <c r="P116" s="40">
        <f t="shared" ca="1" si="35"/>
        <v>997</v>
      </c>
    </row>
    <row r="117" spans="16:16" x14ac:dyDescent="0.55000000000000004">
      <c r="P117" s="40">
        <f t="shared" ca="1" si="35"/>
        <v>487</v>
      </c>
    </row>
    <row r="118" spans="16:16" x14ac:dyDescent="0.55000000000000004">
      <c r="P118" s="40">
        <f t="shared" ref="P118:P181" ca="1" si="46">RANDBETWEEN(1,999)</f>
        <v>73</v>
      </c>
    </row>
    <row r="119" spans="16:16" x14ac:dyDescent="0.55000000000000004">
      <c r="P119" s="40">
        <f t="shared" ca="1" si="46"/>
        <v>462</v>
      </c>
    </row>
    <row r="120" spans="16:16" x14ac:dyDescent="0.55000000000000004">
      <c r="P120" s="40">
        <f t="shared" ca="1" si="46"/>
        <v>936</v>
      </c>
    </row>
    <row r="121" spans="16:16" x14ac:dyDescent="0.55000000000000004">
      <c r="P121" s="40">
        <f t="shared" ca="1" si="46"/>
        <v>439</v>
      </c>
    </row>
    <row r="122" spans="16:16" x14ac:dyDescent="0.55000000000000004">
      <c r="P122" s="40">
        <f t="shared" ca="1" si="46"/>
        <v>321</v>
      </c>
    </row>
    <row r="123" spans="16:16" x14ac:dyDescent="0.55000000000000004">
      <c r="P123" s="40">
        <f t="shared" ca="1" si="46"/>
        <v>176</v>
      </c>
    </row>
    <row r="124" spans="16:16" x14ac:dyDescent="0.55000000000000004">
      <c r="P124" s="40">
        <f t="shared" ca="1" si="46"/>
        <v>445</v>
      </c>
    </row>
    <row r="125" spans="16:16" x14ac:dyDescent="0.55000000000000004">
      <c r="P125" s="40">
        <f t="shared" ca="1" si="46"/>
        <v>613</v>
      </c>
    </row>
    <row r="126" spans="16:16" x14ac:dyDescent="0.55000000000000004">
      <c r="P126" s="40">
        <f t="shared" ca="1" si="46"/>
        <v>647</v>
      </c>
    </row>
    <row r="127" spans="16:16" x14ac:dyDescent="0.55000000000000004">
      <c r="P127" s="40">
        <f t="shared" ca="1" si="46"/>
        <v>126</v>
      </c>
    </row>
    <row r="128" spans="16:16" x14ac:dyDescent="0.55000000000000004">
      <c r="P128" s="40">
        <f t="shared" ca="1" si="46"/>
        <v>897</v>
      </c>
    </row>
    <row r="129" spans="16:16" x14ac:dyDescent="0.55000000000000004">
      <c r="P129" s="40">
        <f t="shared" ca="1" si="46"/>
        <v>811</v>
      </c>
    </row>
    <row r="130" spans="16:16" x14ac:dyDescent="0.55000000000000004">
      <c r="P130" s="40">
        <f t="shared" ca="1" si="46"/>
        <v>641</v>
      </c>
    </row>
    <row r="131" spans="16:16" x14ac:dyDescent="0.55000000000000004">
      <c r="P131" s="40">
        <f t="shared" ca="1" si="46"/>
        <v>464</v>
      </c>
    </row>
    <row r="132" spans="16:16" x14ac:dyDescent="0.55000000000000004">
      <c r="P132" s="40">
        <f t="shared" ca="1" si="46"/>
        <v>800</v>
      </c>
    </row>
    <row r="133" spans="16:16" x14ac:dyDescent="0.55000000000000004">
      <c r="P133" s="40">
        <f t="shared" ca="1" si="46"/>
        <v>257</v>
      </c>
    </row>
    <row r="134" spans="16:16" x14ac:dyDescent="0.55000000000000004">
      <c r="P134" s="40">
        <f t="shared" ca="1" si="46"/>
        <v>292</v>
      </c>
    </row>
    <row r="135" spans="16:16" x14ac:dyDescent="0.55000000000000004">
      <c r="P135" s="40">
        <f t="shared" ca="1" si="46"/>
        <v>545</v>
      </c>
    </row>
    <row r="136" spans="16:16" x14ac:dyDescent="0.55000000000000004">
      <c r="P136" s="40">
        <f t="shared" ca="1" si="46"/>
        <v>328</v>
      </c>
    </row>
    <row r="137" spans="16:16" x14ac:dyDescent="0.55000000000000004">
      <c r="P137" s="40">
        <f t="shared" ca="1" si="46"/>
        <v>705</v>
      </c>
    </row>
    <row r="138" spans="16:16" x14ac:dyDescent="0.55000000000000004">
      <c r="P138" s="40">
        <f t="shared" ca="1" si="46"/>
        <v>673</v>
      </c>
    </row>
    <row r="139" spans="16:16" x14ac:dyDescent="0.55000000000000004">
      <c r="P139" s="40">
        <f t="shared" ca="1" si="46"/>
        <v>777</v>
      </c>
    </row>
    <row r="140" spans="16:16" x14ac:dyDescent="0.55000000000000004">
      <c r="P140" s="40">
        <f t="shared" ca="1" si="46"/>
        <v>955</v>
      </c>
    </row>
    <row r="141" spans="16:16" x14ac:dyDescent="0.55000000000000004">
      <c r="P141" s="40">
        <f t="shared" ca="1" si="46"/>
        <v>531</v>
      </c>
    </row>
    <row r="142" spans="16:16" x14ac:dyDescent="0.55000000000000004">
      <c r="P142" s="40">
        <f t="shared" ca="1" si="46"/>
        <v>319</v>
      </c>
    </row>
    <row r="143" spans="16:16" x14ac:dyDescent="0.55000000000000004">
      <c r="P143" s="40">
        <f t="shared" ca="1" si="46"/>
        <v>719</v>
      </c>
    </row>
    <row r="144" spans="16:16" x14ac:dyDescent="0.55000000000000004">
      <c r="P144" s="40">
        <f t="shared" ca="1" si="46"/>
        <v>67</v>
      </c>
    </row>
    <row r="145" spans="16:16" x14ac:dyDescent="0.55000000000000004">
      <c r="P145" s="40">
        <f t="shared" ca="1" si="46"/>
        <v>530</v>
      </c>
    </row>
    <row r="146" spans="16:16" x14ac:dyDescent="0.55000000000000004">
      <c r="P146" s="40">
        <f t="shared" ca="1" si="46"/>
        <v>614</v>
      </c>
    </row>
    <row r="147" spans="16:16" x14ac:dyDescent="0.55000000000000004">
      <c r="P147" s="40">
        <f t="shared" ca="1" si="46"/>
        <v>552</v>
      </c>
    </row>
    <row r="148" spans="16:16" x14ac:dyDescent="0.55000000000000004">
      <c r="P148" s="40">
        <f t="shared" ca="1" si="46"/>
        <v>336</v>
      </c>
    </row>
    <row r="149" spans="16:16" x14ac:dyDescent="0.55000000000000004">
      <c r="P149" s="40">
        <f t="shared" ca="1" si="46"/>
        <v>371</v>
      </c>
    </row>
    <row r="150" spans="16:16" x14ac:dyDescent="0.55000000000000004">
      <c r="P150" s="40">
        <f t="shared" ca="1" si="46"/>
        <v>166</v>
      </c>
    </row>
    <row r="151" spans="16:16" x14ac:dyDescent="0.55000000000000004">
      <c r="P151" s="40">
        <f t="shared" ca="1" si="46"/>
        <v>167</v>
      </c>
    </row>
    <row r="152" spans="16:16" x14ac:dyDescent="0.55000000000000004">
      <c r="P152" s="40">
        <f t="shared" ca="1" si="46"/>
        <v>65</v>
      </c>
    </row>
    <row r="153" spans="16:16" x14ac:dyDescent="0.55000000000000004">
      <c r="P153" s="40">
        <f t="shared" ca="1" si="46"/>
        <v>336</v>
      </c>
    </row>
    <row r="154" spans="16:16" x14ac:dyDescent="0.55000000000000004">
      <c r="P154" s="40">
        <f t="shared" ca="1" si="46"/>
        <v>901</v>
      </c>
    </row>
    <row r="155" spans="16:16" x14ac:dyDescent="0.55000000000000004">
      <c r="P155" s="40">
        <f t="shared" ca="1" si="46"/>
        <v>214</v>
      </c>
    </row>
    <row r="156" spans="16:16" x14ac:dyDescent="0.55000000000000004">
      <c r="P156" s="40">
        <f t="shared" ca="1" si="46"/>
        <v>359</v>
      </c>
    </row>
    <row r="157" spans="16:16" x14ac:dyDescent="0.55000000000000004">
      <c r="P157" s="40">
        <f t="shared" ca="1" si="46"/>
        <v>663</v>
      </c>
    </row>
    <row r="158" spans="16:16" x14ac:dyDescent="0.55000000000000004">
      <c r="P158" s="40">
        <f t="shared" ca="1" si="46"/>
        <v>353</v>
      </c>
    </row>
    <row r="159" spans="16:16" x14ac:dyDescent="0.55000000000000004">
      <c r="P159" s="40">
        <f t="shared" ca="1" si="46"/>
        <v>293</v>
      </c>
    </row>
    <row r="160" spans="16:16" x14ac:dyDescent="0.55000000000000004">
      <c r="P160" s="40">
        <f t="shared" ca="1" si="46"/>
        <v>716</v>
      </c>
    </row>
    <row r="161" spans="16:16" x14ac:dyDescent="0.55000000000000004">
      <c r="P161" s="40">
        <f t="shared" ca="1" si="46"/>
        <v>260</v>
      </c>
    </row>
    <row r="162" spans="16:16" x14ac:dyDescent="0.55000000000000004">
      <c r="P162" s="40">
        <f t="shared" ca="1" si="46"/>
        <v>820</v>
      </c>
    </row>
    <row r="163" spans="16:16" x14ac:dyDescent="0.55000000000000004">
      <c r="P163" s="40">
        <f t="shared" ca="1" si="46"/>
        <v>945</v>
      </c>
    </row>
    <row r="164" spans="16:16" x14ac:dyDescent="0.55000000000000004">
      <c r="P164" s="40">
        <f t="shared" ca="1" si="46"/>
        <v>381</v>
      </c>
    </row>
    <row r="165" spans="16:16" x14ac:dyDescent="0.55000000000000004">
      <c r="P165" s="40">
        <f t="shared" ca="1" si="46"/>
        <v>110</v>
      </c>
    </row>
    <row r="166" spans="16:16" x14ac:dyDescent="0.55000000000000004">
      <c r="P166" s="40">
        <f t="shared" ca="1" si="46"/>
        <v>809</v>
      </c>
    </row>
    <row r="167" spans="16:16" x14ac:dyDescent="0.55000000000000004">
      <c r="P167" s="40">
        <f t="shared" ca="1" si="46"/>
        <v>711</v>
      </c>
    </row>
    <row r="168" spans="16:16" x14ac:dyDescent="0.55000000000000004">
      <c r="P168" s="40">
        <f t="shared" ca="1" si="46"/>
        <v>886</v>
      </c>
    </row>
    <row r="169" spans="16:16" x14ac:dyDescent="0.55000000000000004">
      <c r="P169" s="40">
        <f t="shared" ca="1" si="46"/>
        <v>17</v>
      </c>
    </row>
    <row r="170" spans="16:16" x14ac:dyDescent="0.55000000000000004">
      <c r="P170" s="40">
        <f t="shared" ca="1" si="46"/>
        <v>871</v>
      </c>
    </row>
    <row r="171" spans="16:16" x14ac:dyDescent="0.55000000000000004">
      <c r="P171" s="40">
        <f t="shared" ca="1" si="46"/>
        <v>117</v>
      </c>
    </row>
    <row r="172" spans="16:16" x14ac:dyDescent="0.55000000000000004">
      <c r="P172" s="40">
        <f t="shared" ca="1" si="46"/>
        <v>554</v>
      </c>
    </row>
    <row r="173" spans="16:16" x14ac:dyDescent="0.55000000000000004">
      <c r="P173" s="40">
        <f t="shared" ca="1" si="46"/>
        <v>488</v>
      </c>
    </row>
    <row r="174" spans="16:16" x14ac:dyDescent="0.55000000000000004">
      <c r="P174" s="40">
        <f t="shared" ca="1" si="46"/>
        <v>996</v>
      </c>
    </row>
    <row r="175" spans="16:16" x14ac:dyDescent="0.55000000000000004">
      <c r="P175" s="40">
        <f t="shared" ca="1" si="46"/>
        <v>355</v>
      </c>
    </row>
    <row r="176" spans="16:16" x14ac:dyDescent="0.55000000000000004">
      <c r="P176" s="40">
        <f t="shared" ca="1" si="46"/>
        <v>179</v>
      </c>
    </row>
    <row r="177" spans="16:16" x14ac:dyDescent="0.55000000000000004">
      <c r="P177" s="40">
        <f t="shared" ca="1" si="46"/>
        <v>489</v>
      </c>
    </row>
    <row r="178" spans="16:16" x14ac:dyDescent="0.55000000000000004">
      <c r="P178" s="40">
        <f t="shared" ca="1" si="46"/>
        <v>818</v>
      </c>
    </row>
    <row r="179" spans="16:16" x14ac:dyDescent="0.55000000000000004">
      <c r="P179" s="40">
        <f t="shared" ca="1" si="46"/>
        <v>558</v>
      </c>
    </row>
    <row r="180" spans="16:16" x14ac:dyDescent="0.55000000000000004">
      <c r="P180" s="40">
        <f t="shared" ca="1" si="46"/>
        <v>552</v>
      </c>
    </row>
    <row r="181" spans="16:16" x14ac:dyDescent="0.55000000000000004">
      <c r="P181" s="40">
        <f t="shared" ca="1" si="46"/>
        <v>87</v>
      </c>
    </row>
    <row r="182" spans="16:16" x14ac:dyDescent="0.55000000000000004">
      <c r="P182" s="40">
        <f t="shared" ref="P182:P245" ca="1" si="47">RANDBETWEEN(1,999)</f>
        <v>811</v>
      </c>
    </row>
    <row r="183" spans="16:16" x14ac:dyDescent="0.55000000000000004">
      <c r="P183" s="40">
        <f t="shared" ca="1" si="47"/>
        <v>38</v>
      </c>
    </row>
    <row r="184" spans="16:16" x14ac:dyDescent="0.55000000000000004">
      <c r="P184" s="40">
        <f t="shared" ca="1" si="47"/>
        <v>304</v>
      </c>
    </row>
    <row r="185" spans="16:16" x14ac:dyDescent="0.55000000000000004">
      <c r="P185" s="40">
        <f t="shared" ca="1" si="47"/>
        <v>402</v>
      </c>
    </row>
    <row r="186" spans="16:16" x14ac:dyDescent="0.55000000000000004">
      <c r="P186" s="40">
        <f t="shared" ca="1" si="47"/>
        <v>139</v>
      </c>
    </row>
    <row r="187" spans="16:16" x14ac:dyDescent="0.55000000000000004">
      <c r="P187" s="40">
        <f t="shared" ca="1" si="47"/>
        <v>270</v>
      </c>
    </row>
    <row r="188" spans="16:16" x14ac:dyDescent="0.55000000000000004">
      <c r="P188" s="40">
        <f t="shared" ca="1" si="47"/>
        <v>584</v>
      </c>
    </row>
    <row r="189" spans="16:16" x14ac:dyDescent="0.55000000000000004">
      <c r="P189" s="40">
        <f t="shared" ca="1" si="47"/>
        <v>676</v>
      </c>
    </row>
    <row r="190" spans="16:16" x14ac:dyDescent="0.55000000000000004">
      <c r="P190" s="40">
        <f t="shared" ca="1" si="47"/>
        <v>337</v>
      </c>
    </row>
    <row r="191" spans="16:16" x14ac:dyDescent="0.55000000000000004">
      <c r="P191" s="40">
        <f t="shared" ca="1" si="47"/>
        <v>467</v>
      </c>
    </row>
    <row r="192" spans="16:16" x14ac:dyDescent="0.55000000000000004">
      <c r="P192" s="40">
        <f t="shared" ca="1" si="47"/>
        <v>741</v>
      </c>
    </row>
    <row r="193" spans="16:16" x14ac:dyDescent="0.55000000000000004">
      <c r="P193" s="40">
        <f t="shared" ca="1" si="47"/>
        <v>708</v>
      </c>
    </row>
    <row r="194" spans="16:16" x14ac:dyDescent="0.55000000000000004">
      <c r="P194" s="40">
        <f t="shared" ca="1" si="47"/>
        <v>270</v>
      </c>
    </row>
    <row r="195" spans="16:16" x14ac:dyDescent="0.55000000000000004">
      <c r="P195" s="40">
        <f t="shared" ca="1" si="47"/>
        <v>546</v>
      </c>
    </row>
    <row r="196" spans="16:16" x14ac:dyDescent="0.55000000000000004">
      <c r="P196" s="40">
        <f t="shared" ca="1" si="47"/>
        <v>760</v>
      </c>
    </row>
    <row r="197" spans="16:16" x14ac:dyDescent="0.55000000000000004">
      <c r="P197" s="40">
        <f t="shared" ca="1" si="47"/>
        <v>624</v>
      </c>
    </row>
    <row r="198" spans="16:16" x14ac:dyDescent="0.55000000000000004">
      <c r="P198" s="40">
        <f t="shared" ca="1" si="47"/>
        <v>139</v>
      </c>
    </row>
    <row r="199" spans="16:16" x14ac:dyDescent="0.55000000000000004">
      <c r="P199" s="40">
        <f t="shared" ca="1" si="47"/>
        <v>578</v>
      </c>
    </row>
    <row r="200" spans="16:16" x14ac:dyDescent="0.55000000000000004">
      <c r="P200" s="40">
        <f t="shared" ca="1" si="47"/>
        <v>419</v>
      </c>
    </row>
    <row r="201" spans="16:16" x14ac:dyDescent="0.55000000000000004">
      <c r="P201" s="40">
        <f t="shared" ca="1" si="47"/>
        <v>13</v>
      </c>
    </row>
    <row r="202" spans="16:16" x14ac:dyDescent="0.55000000000000004">
      <c r="P202" s="40">
        <f t="shared" ca="1" si="47"/>
        <v>964</v>
      </c>
    </row>
    <row r="203" spans="16:16" x14ac:dyDescent="0.55000000000000004">
      <c r="P203" s="40">
        <f t="shared" ca="1" si="47"/>
        <v>957</v>
      </c>
    </row>
    <row r="204" spans="16:16" x14ac:dyDescent="0.55000000000000004">
      <c r="P204" s="40">
        <f t="shared" ca="1" si="47"/>
        <v>690</v>
      </c>
    </row>
    <row r="205" spans="16:16" x14ac:dyDescent="0.55000000000000004">
      <c r="P205" s="40">
        <f t="shared" ca="1" si="47"/>
        <v>377</v>
      </c>
    </row>
    <row r="206" spans="16:16" x14ac:dyDescent="0.55000000000000004">
      <c r="P206" s="40">
        <f t="shared" ca="1" si="47"/>
        <v>230</v>
      </c>
    </row>
    <row r="207" spans="16:16" x14ac:dyDescent="0.55000000000000004">
      <c r="P207" s="40">
        <f t="shared" ca="1" si="47"/>
        <v>751</v>
      </c>
    </row>
    <row r="208" spans="16:16" x14ac:dyDescent="0.55000000000000004">
      <c r="P208" s="40">
        <f t="shared" ca="1" si="47"/>
        <v>360</v>
      </c>
    </row>
    <row r="209" spans="16:16" x14ac:dyDescent="0.55000000000000004">
      <c r="P209" s="40">
        <f t="shared" ca="1" si="47"/>
        <v>311</v>
      </c>
    </row>
    <row r="210" spans="16:16" x14ac:dyDescent="0.55000000000000004">
      <c r="P210" s="40">
        <f t="shared" ca="1" si="47"/>
        <v>341</v>
      </c>
    </row>
    <row r="211" spans="16:16" x14ac:dyDescent="0.55000000000000004">
      <c r="P211" s="40">
        <f t="shared" ca="1" si="47"/>
        <v>9</v>
      </c>
    </row>
    <row r="212" spans="16:16" x14ac:dyDescent="0.55000000000000004">
      <c r="P212" s="40">
        <f t="shared" ca="1" si="47"/>
        <v>872</v>
      </c>
    </row>
    <row r="213" spans="16:16" x14ac:dyDescent="0.55000000000000004">
      <c r="P213" s="40">
        <f t="shared" ca="1" si="47"/>
        <v>836</v>
      </c>
    </row>
    <row r="214" spans="16:16" x14ac:dyDescent="0.55000000000000004">
      <c r="P214" s="40">
        <f t="shared" ca="1" si="47"/>
        <v>426</v>
      </c>
    </row>
    <row r="215" spans="16:16" x14ac:dyDescent="0.55000000000000004">
      <c r="P215" s="40">
        <f t="shared" ca="1" si="47"/>
        <v>518</v>
      </c>
    </row>
    <row r="216" spans="16:16" x14ac:dyDescent="0.55000000000000004">
      <c r="P216" s="40">
        <f t="shared" ca="1" si="47"/>
        <v>361</v>
      </c>
    </row>
    <row r="217" spans="16:16" x14ac:dyDescent="0.55000000000000004">
      <c r="P217" s="40">
        <f t="shared" ca="1" si="47"/>
        <v>659</v>
      </c>
    </row>
    <row r="218" spans="16:16" x14ac:dyDescent="0.55000000000000004">
      <c r="P218" s="40">
        <f t="shared" ca="1" si="47"/>
        <v>72</v>
      </c>
    </row>
    <row r="219" spans="16:16" x14ac:dyDescent="0.55000000000000004">
      <c r="P219" s="40">
        <f t="shared" ca="1" si="47"/>
        <v>338</v>
      </c>
    </row>
    <row r="220" spans="16:16" x14ac:dyDescent="0.55000000000000004">
      <c r="P220" s="40">
        <f t="shared" ca="1" si="47"/>
        <v>701</v>
      </c>
    </row>
    <row r="221" spans="16:16" x14ac:dyDescent="0.55000000000000004">
      <c r="P221" s="40">
        <f t="shared" ca="1" si="47"/>
        <v>398</v>
      </c>
    </row>
    <row r="222" spans="16:16" x14ac:dyDescent="0.55000000000000004">
      <c r="P222" s="40">
        <f t="shared" ca="1" si="47"/>
        <v>196</v>
      </c>
    </row>
    <row r="223" spans="16:16" x14ac:dyDescent="0.55000000000000004">
      <c r="P223" s="40">
        <f t="shared" ca="1" si="47"/>
        <v>160</v>
      </c>
    </row>
    <row r="224" spans="16:16" x14ac:dyDescent="0.55000000000000004">
      <c r="P224" s="40">
        <f t="shared" ca="1" si="47"/>
        <v>130</v>
      </c>
    </row>
    <row r="225" spans="16:16" x14ac:dyDescent="0.55000000000000004">
      <c r="P225" s="40">
        <f t="shared" ca="1" si="47"/>
        <v>306</v>
      </c>
    </row>
    <row r="226" spans="16:16" x14ac:dyDescent="0.55000000000000004">
      <c r="P226" s="40">
        <f t="shared" ca="1" si="47"/>
        <v>528</v>
      </c>
    </row>
    <row r="227" spans="16:16" x14ac:dyDescent="0.55000000000000004">
      <c r="P227" s="40">
        <f t="shared" ca="1" si="47"/>
        <v>274</v>
      </c>
    </row>
    <row r="228" spans="16:16" x14ac:dyDescent="0.55000000000000004">
      <c r="P228" s="40">
        <f t="shared" ca="1" si="47"/>
        <v>614</v>
      </c>
    </row>
    <row r="229" spans="16:16" x14ac:dyDescent="0.55000000000000004">
      <c r="P229" s="40">
        <f t="shared" ca="1" si="47"/>
        <v>928</v>
      </c>
    </row>
    <row r="230" spans="16:16" x14ac:dyDescent="0.55000000000000004">
      <c r="P230" s="40">
        <f t="shared" ca="1" si="47"/>
        <v>776</v>
      </c>
    </row>
    <row r="231" spans="16:16" x14ac:dyDescent="0.55000000000000004">
      <c r="P231" s="40">
        <f t="shared" ca="1" si="47"/>
        <v>965</v>
      </c>
    </row>
    <row r="232" spans="16:16" x14ac:dyDescent="0.55000000000000004">
      <c r="P232" s="40">
        <f t="shared" ca="1" si="47"/>
        <v>782</v>
      </c>
    </row>
    <row r="233" spans="16:16" x14ac:dyDescent="0.55000000000000004">
      <c r="P233" s="40">
        <f t="shared" ca="1" si="47"/>
        <v>343</v>
      </c>
    </row>
    <row r="234" spans="16:16" x14ac:dyDescent="0.55000000000000004">
      <c r="P234" s="40">
        <f t="shared" ca="1" si="47"/>
        <v>934</v>
      </c>
    </row>
    <row r="235" spans="16:16" x14ac:dyDescent="0.55000000000000004">
      <c r="P235" s="40">
        <f t="shared" ca="1" si="47"/>
        <v>846</v>
      </c>
    </row>
    <row r="236" spans="16:16" x14ac:dyDescent="0.55000000000000004">
      <c r="P236" s="40">
        <f t="shared" ca="1" si="47"/>
        <v>518</v>
      </c>
    </row>
    <row r="237" spans="16:16" x14ac:dyDescent="0.55000000000000004">
      <c r="P237" s="40">
        <f t="shared" ca="1" si="47"/>
        <v>217</v>
      </c>
    </row>
    <row r="238" spans="16:16" x14ac:dyDescent="0.55000000000000004">
      <c r="P238" s="40">
        <f t="shared" ca="1" si="47"/>
        <v>394</v>
      </c>
    </row>
    <row r="239" spans="16:16" x14ac:dyDescent="0.55000000000000004">
      <c r="P239" s="40">
        <f t="shared" ca="1" si="47"/>
        <v>105</v>
      </c>
    </row>
    <row r="240" spans="16:16" x14ac:dyDescent="0.55000000000000004">
      <c r="P240" s="40">
        <f t="shared" ca="1" si="47"/>
        <v>213</v>
      </c>
    </row>
    <row r="241" spans="16:16" x14ac:dyDescent="0.55000000000000004">
      <c r="P241" s="40">
        <f t="shared" ca="1" si="47"/>
        <v>887</v>
      </c>
    </row>
    <row r="242" spans="16:16" x14ac:dyDescent="0.55000000000000004">
      <c r="P242" s="40">
        <f t="shared" ca="1" si="47"/>
        <v>186</v>
      </c>
    </row>
    <row r="243" spans="16:16" x14ac:dyDescent="0.55000000000000004">
      <c r="P243" s="40">
        <f t="shared" ca="1" si="47"/>
        <v>150</v>
      </c>
    </row>
    <row r="244" spans="16:16" x14ac:dyDescent="0.55000000000000004">
      <c r="P244" s="40">
        <f t="shared" ca="1" si="47"/>
        <v>685</v>
      </c>
    </row>
    <row r="245" spans="16:16" x14ac:dyDescent="0.55000000000000004">
      <c r="P245" s="40">
        <f t="shared" ca="1" si="47"/>
        <v>629</v>
      </c>
    </row>
    <row r="246" spans="16:16" x14ac:dyDescent="0.55000000000000004">
      <c r="P246" s="40">
        <f t="shared" ref="P246:P309" ca="1" si="48">RANDBETWEEN(1,999)</f>
        <v>355</v>
      </c>
    </row>
    <row r="247" spans="16:16" x14ac:dyDescent="0.55000000000000004">
      <c r="P247" s="40">
        <f t="shared" ca="1" si="48"/>
        <v>17</v>
      </c>
    </row>
    <row r="248" spans="16:16" x14ac:dyDescent="0.55000000000000004">
      <c r="P248" s="40">
        <f t="shared" ca="1" si="48"/>
        <v>560</v>
      </c>
    </row>
    <row r="249" spans="16:16" x14ac:dyDescent="0.55000000000000004">
      <c r="P249" s="40">
        <f t="shared" ca="1" si="48"/>
        <v>820</v>
      </c>
    </row>
    <row r="250" spans="16:16" x14ac:dyDescent="0.55000000000000004">
      <c r="P250" s="40">
        <f t="shared" ca="1" si="48"/>
        <v>222</v>
      </c>
    </row>
    <row r="251" spans="16:16" x14ac:dyDescent="0.55000000000000004">
      <c r="P251" s="40">
        <f t="shared" ca="1" si="48"/>
        <v>538</v>
      </c>
    </row>
    <row r="252" spans="16:16" x14ac:dyDescent="0.55000000000000004">
      <c r="P252" s="40">
        <f t="shared" ca="1" si="48"/>
        <v>371</v>
      </c>
    </row>
    <row r="253" spans="16:16" x14ac:dyDescent="0.55000000000000004">
      <c r="P253" s="40">
        <f t="shared" ca="1" si="48"/>
        <v>710</v>
      </c>
    </row>
    <row r="254" spans="16:16" x14ac:dyDescent="0.55000000000000004">
      <c r="P254" s="40">
        <f t="shared" ca="1" si="48"/>
        <v>926</v>
      </c>
    </row>
    <row r="255" spans="16:16" x14ac:dyDescent="0.55000000000000004">
      <c r="P255" s="40">
        <f t="shared" ca="1" si="48"/>
        <v>33</v>
      </c>
    </row>
    <row r="256" spans="16:16" x14ac:dyDescent="0.55000000000000004">
      <c r="P256" s="40">
        <f t="shared" ca="1" si="48"/>
        <v>468</v>
      </c>
    </row>
    <row r="257" spans="16:16" x14ac:dyDescent="0.55000000000000004">
      <c r="P257" s="40">
        <f t="shared" ca="1" si="48"/>
        <v>976</v>
      </c>
    </row>
    <row r="258" spans="16:16" x14ac:dyDescent="0.55000000000000004">
      <c r="P258" s="40">
        <f t="shared" ca="1" si="48"/>
        <v>405</v>
      </c>
    </row>
    <row r="259" spans="16:16" x14ac:dyDescent="0.55000000000000004">
      <c r="P259" s="40">
        <f t="shared" ca="1" si="48"/>
        <v>801</v>
      </c>
    </row>
    <row r="260" spans="16:16" x14ac:dyDescent="0.55000000000000004">
      <c r="P260" s="40">
        <f t="shared" ca="1" si="48"/>
        <v>849</v>
      </c>
    </row>
    <row r="261" spans="16:16" x14ac:dyDescent="0.55000000000000004">
      <c r="P261" s="40">
        <f t="shared" ca="1" si="48"/>
        <v>160</v>
      </c>
    </row>
    <row r="262" spans="16:16" x14ac:dyDescent="0.55000000000000004">
      <c r="P262" s="40">
        <f t="shared" ca="1" si="48"/>
        <v>519</v>
      </c>
    </row>
    <row r="263" spans="16:16" x14ac:dyDescent="0.55000000000000004">
      <c r="P263" s="40">
        <f t="shared" ca="1" si="48"/>
        <v>952</v>
      </c>
    </row>
    <row r="264" spans="16:16" x14ac:dyDescent="0.55000000000000004">
      <c r="P264" s="40">
        <f t="shared" ca="1" si="48"/>
        <v>195</v>
      </c>
    </row>
    <row r="265" spans="16:16" x14ac:dyDescent="0.55000000000000004">
      <c r="P265" s="40">
        <f t="shared" ca="1" si="48"/>
        <v>332</v>
      </c>
    </row>
    <row r="266" spans="16:16" x14ac:dyDescent="0.55000000000000004">
      <c r="P266" s="40">
        <f t="shared" ca="1" si="48"/>
        <v>51</v>
      </c>
    </row>
    <row r="267" spans="16:16" x14ac:dyDescent="0.55000000000000004">
      <c r="P267" s="40">
        <f t="shared" ca="1" si="48"/>
        <v>984</v>
      </c>
    </row>
    <row r="268" spans="16:16" x14ac:dyDescent="0.55000000000000004">
      <c r="P268" s="40">
        <f t="shared" ca="1" si="48"/>
        <v>56</v>
      </c>
    </row>
    <row r="269" spans="16:16" x14ac:dyDescent="0.55000000000000004">
      <c r="P269" s="40">
        <f t="shared" ca="1" si="48"/>
        <v>895</v>
      </c>
    </row>
    <row r="270" spans="16:16" x14ac:dyDescent="0.55000000000000004">
      <c r="P270" s="40">
        <f t="shared" ca="1" si="48"/>
        <v>422</v>
      </c>
    </row>
    <row r="271" spans="16:16" x14ac:dyDescent="0.55000000000000004">
      <c r="P271" s="40">
        <f t="shared" ca="1" si="48"/>
        <v>332</v>
      </c>
    </row>
    <row r="272" spans="16:16" x14ac:dyDescent="0.55000000000000004">
      <c r="P272" s="40">
        <f t="shared" ca="1" si="48"/>
        <v>75</v>
      </c>
    </row>
    <row r="273" spans="16:16" x14ac:dyDescent="0.55000000000000004">
      <c r="P273" s="40">
        <f t="shared" ca="1" si="48"/>
        <v>446</v>
      </c>
    </row>
    <row r="274" spans="16:16" x14ac:dyDescent="0.55000000000000004">
      <c r="P274" s="40">
        <f t="shared" ca="1" si="48"/>
        <v>89</v>
      </c>
    </row>
    <row r="275" spans="16:16" x14ac:dyDescent="0.55000000000000004">
      <c r="P275" s="40">
        <f t="shared" ca="1" si="48"/>
        <v>159</v>
      </c>
    </row>
    <row r="276" spans="16:16" x14ac:dyDescent="0.55000000000000004">
      <c r="P276" s="40">
        <f t="shared" ca="1" si="48"/>
        <v>40</v>
      </c>
    </row>
    <row r="277" spans="16:16" x14ac:dyDescent="0.55000000000000004">
      <c r="P277" s="40">
        <f t="shared" ca="1" si="48"/>
        <v>876</v>
      </c>
    </row>
    <row r="278" spans="16:16" x14ac:dyDescent="0.55000000000000004">
      <c r="P278" s="40">
        <f t="shared" ca="1" si="48"/>
        <v>494</v>
      </c>
    </row>
    <row r="279" spans="16:16" x14ac:dyDescent="0.55000000000000004">
      <c r="P279" s="40">
        <f t="shared" ca="1" si="48"/>
        <v>883</v>
      </c>
    </row>
    <row r="280" spans="16:16" x14ac:dyDescent="0.55000000000000004">
      <c r="P280" s="40">
        <f t="shared" ca="1" si="48"/>
        <v>169</v>
      </c>
    </row>
    <row r="281" spans="16:16" x14ac:dyDescent="0.55000000000000004">
      <c r="P281" s="40">
        <f t="shared" ca="1" si="48"/>
        <v>933</v>
      </c>
    </row>
    <row r="282" spans="16:16" x14ac:dyDescent="0.55000000000000004">
      <c r="P282" s="40">
        <f t="shared" ca="1" si="48"/>
        <v>779</v>
      </c>
    </row>
    <row r="283" spans="16:16" x14ac:dyDescent="0.55000000000000004">
      <c r="P283" s="40">
        <f t="shared" ca="1" si="48"/>
        <v>213</v>
      </c>
    </row>
    <row r="284" spans="16:16" x14ac:dyDescent="0.55000000000000004">
      <c r="P284" s="40">
        <f t="shared" ca="1" si="48"/>
        <v>525</v>
      </c>
    </row>
    <row r="285" spans="16:16" x14ac:dyDescent="0.55000000000000004">
      <c r="P285" s="40">
        <f t="shared" ca="1" si="48"/>
        <v>653</v>
      </c>
    </row>
    <row r="286" spans="16:16" x14ac:dyDescent="0.55000000000000004">
      <c r="P286" s="40">
        <f t="shared" ca="1" si="48"/>
        <v>33</v>
      </c>
    </row>
    <row r="287" spans="16:16" x14ac:dyDescent="0.55000000000000004">
      <c r="P287" s="40">
        <f t="shared" ca="1" si="48"/>
        <v>591</v>
      </c>
    </row>
    <row r="288" spans="16:16" x14ac:dyDescent="0.55000000000000004">
      <c r="P288" s="40">
        <f t="shared" ca="1" si="48"/>
        <v>721</v>
      </c>
    </row>
    <row r="289" spans="16:16" x14ac:dyDescent="0.55000000000000004">
      <c r="P289" s="40">
        <f t="shared" ca="1" si="48"/>
        <v>294</v>
      </c>
    </row>
    <row r="290" spans="16:16" x14ac:dyDescent="0.55000000000000004">
      <c r="P290" s="40">
        <f t="shared" ca="1" si="48"/>
        <v>264</v>
      </c>
    </row>
    <row r="291" spans="16:16" x14ac:dyDescent="0.55000000000000004">
      <c r="P291" s="40">
        <f t="shared" ca="1" si="48"/>
        <v>751</v>
      </c>
    </row>
    <row r="292" spans="16:16" x14ac:dyDescent="0.55000000000000004">
      <c r="P292" s="40">
        <f t="shared" ca="1" si="48"/>
        <v>189</v>
      </c>
    </row>
    <row r="293" spans="16:16" x14ac:dyDescent="0.55000000000000004">
      <c r="P293" s="40">
        <f t="shared" ca="1" si="48"/>
        <v>137</v>
      </c>
    </row>
    <row r="294" spans="16:16" x14ac:dyDescent="0.55000000000000004">
      <c r="P294" s="40">
        <f t="shared" ca="1" si="48"/>
        <v>12</v>
      </c>
    </row>
    <row r="295" spans="16:16" x14ac:dyDescent="0.55000000000000004">
      <c r="P295" s="40">
        <f t="shared" ca="1" si="48"/>
        <v>769</v>
      </c>
    </row>
    <row r="296" spans="16:16" x14ac:dyDescent="0.55000000000000004">
      <c r="P296" s="40">
        <f t="shared" ca="1" si="48"/>
        <v>600</v>
      </c>
    </row>
    <row r="297" spans="16:16" x14ac:dyDescent="0.55000000000000004">
      <c r="P297" s="40">
        <f t="shared" ca="1" si="48"/>
        <v>948</v>
      </c>
    </row>
    <row r="298" spans="16:16" x14ac:dyDescent="0.55000000000000004">
      <c r="P298" s="40">
        <f t="shared" ca="1" si="48"/>
        <v>889</v>
      </c>
    </row>
    <row r="299" spans="16:16" x14ac:dyDescent="0.55000000000000004">
      <c r="P299" s="40">
        <f t="shared" ca="1" si="48"/>
        <v>784</v>
      </c>
    </row>
    <row r="300" spans="16:16" x14ac:dyDescent="0.55000000000000004">
      <c r="P300" s="40">
        <f t="shared" ca="1" si="48"/>
        <v>442</v>
      </c>
    </row>
    <row r="301" spans="16:16" x14ac:dyDescent="0.55000000000000004">
      <c r="P301" s="40">
        <f t="shared" ca="1" si="48"/>
        <v>665</v>
      </c>
    </row>
    <row r="302" spans="16:16" x14ac:dyDescent="0.55000000000000004">
      <c r="P302" s="40">
        <f t="shared" ca="1" si="48"/>
        <v>721</v>
      </c>
    </row>
    <row r="303" spans="16:16" x14ac:dyDescent="0.55000000000000004">
      <c r="P303" s="40">
        <f t="shared" ca="1" si="48"/>
        <v>766</v>
      </c>
    </row>
    <row r="304" spans="16:16" x14ac:dyDescent="0.55000000000000004">
      <c r="P304" s="40">
        <f t="shared" ca="1" si="48"/>
        <v>688</v>
      </c>
    </row>
    <row r="305" spans="16:16" x14ac:dyDescent="0.55000000000000004">
      <c r="P305" s="40">
        <f t="shared" ca="1" si="48"/>
        <v>241</v>
      </c>
    </row>
    <row r="306" spans="16:16" x14ac:dyDescent="0.55000000000000004">
      <c r="P306" s="40">
        <f t="shared" ca="1" si="48"/>
        <v>393</v>
      </c>
    </row>
    <row r="307" spans="16:16" x14ac:dyDescent="0.55000000000000004">
      <c r="P307" s="40">
        <f t="shared" ca="1" si="48"/>
        <v>267</v>
      </c>
    </row>
    <row r="308" spans="16:16" x14ac:dyDescent="0.55000000000000004">
      <c r="P308" s="40">
        <f t="shared" ca="1" si="48"/>
        <v>985</v>
      </c>
    </row>
    <row r="309" spans="16:16" x14ac:dyDescent="0.55000000000000004">
      <c r="P309" s="40">
        <f t="shared" ca="1" si="48"/>
        <v>9</v>
      </c>
    </row>
    <row r="310" spans="16:16" x14ac:dyDescent="0.55000000000000004">
      <c r="P310" s="40">
        <f t="shared" ref="P310:P353" ca="1" si="49">RANDBETWEEN(1,999)</f>
        <v>538</v>
      </c>
    </row>
    <row r="311" spans="16:16" x14ac:dyDescent="0.55000000000000004">
      <c r="P311" s="40">
        <f t="shared" ca="1" si="49"/>
        <v>663</v>
      </c>
    </row>
    <row r="312" spans="16:16" x14ac:dyDescent="0.55000000000000004">
      <c r="P312" s="40">
        <f t="shared" ca="1" si="49"/>
        <v>312</v>
      </c>
    </row>
    <row r="313" spans="16:16" x14ac:dyDescent="0.55000000000000004">
      <c r="P313" s="40">
        <f t="shared" ca="1" si="49"/>
        <v>752</v>
      </c>
    </row>
    <row r="314" spans="16:16" x14ac:dyDescent="0.55000000000000004">
      <c r="P314" s="40">
        <f t="shared" ca="1" si="49"/>
        <v>528</v>
      </c>
    </row>
    <row r="315" spans="16:16" x14ac:dyDescent="0.55000000000000004">
      <c r="P315" s="40">
        <f t="shared" ca="1" si="49"/>
        <v>60</v>
      </c>
    </row>
    <row r="316" spans="16:16" x14ac:dyDescent="0.55000000000000004">
      <c r="P316" s="40">
        <f t="shared" ca="1" si="49"/>
        <v>412</v>
      </c>
    </row>
    <row r="317" spans="16:16" x14ac:dyDescent="0.55000000000000004">
      <c r="P317" s="40">
        <f t="shared" ca="1" si="49"/>
        <v>457</v>
      </c>
    </row>
    <row r="318" spans="16:16" x14ac:dyDescent="0.55000000000000004">
      <c r="P318" s="40">
        <f t="shared" ca="1" si="49"/>
        <v>994</v>
      </c>
    </row>
    <row r="319" spans="16:16" x14ac:dyDescent="0.55000000000000004">
      <c r="P319" s="40">
        <f t="shared" ca="1" si="49"/>
        <v>583</v>
      </c>
    </row>
    <row r="320" spans="16:16" x14ac:dyDescent="0.55000000000000004">
      <c r="P320" s="40">
        <f t="shared" ca="1" si="49"/>
        <v>770</v>
      </c>
    </row>
    <row r="321" spans="16:16" x14ac:dyDescent="0.55000000000000004">
      <c r="P321" s="40">
        <f t="shared" ca="1" si="49"/>
        <v>109</v>
      </c>
    </row>
    <row r="322" spans="16:16" x14ac:dyDescent="0.55000000000000004">
      <c r="P322" s="40">
        <f t="shared" ca="1" si="49"/>
        <v>972</v>
      </c>
    </row>
    <row r="323" spans="16:16" x14ac:dyDescent="0.55000000000000004">
      <c r="P323" s="40">
        <f t="shared" ca="1" si="49"/>
        <v>218</v>
      </c>
    </row>
    <row r="324" spans="16:16" x14ac:dyDescent="0.55000000000000004">
      <c r="P324" s="40">
        <f t="shared" ca="1" si="49"/>
        <v>63</v>
      </c>
    </row>
    <row r="325" spans="16:16" x14ac:dyDescent="0.55000000000000004">
      <c r="P325" s="40">
        <f t="shared" ca="1" si="49"/>
        <v>573</v>
      </c>
    </row>
    <row r="326" spans="16:16" x14ac:dyDescent="0.55000000000000004">
      <c r="P326" s="40">
        <f t="shared" ca="1" si="49"/>
        <v>882</v>
      </c>
    </row>
    <row r="327" spans="16:16" x14ac:dyDescent="0.55000000000000004">
      <c r="P327" s="40">
        <f t="shared" ca="1" si="49"/>
        <v>874</v>
      </c>
    </row>
    <row r="328" spans="16:16" x14ac:dyDescent="0.55000000000000004">
      <c r="P328" s="40">
        <f t="shared" ca="1" si="49"/>
        <v>870</v>
      </c>
    </row>
    <row r="329" spans="16:16" x14ac:dyDescent="0.55000000000000004">
      <c r="P329" s="40">
        <f t="shared" ca="1" si="49"/>
        <v>996</v>
      </c>
    </row>
    <row r="330" spans="16:16" x14ac:dyDescent="0.55000000000000004">
      <c r="P330" s="40">
        <f t="shared" ca="1" si="49"/>
        <v>425</v>
      </c>
    </row>
    <row r="331" spans="16:16" x14ac:dyDescent="0.55000000000000004">
      <c r="P331" s="40">
        <f t="shared" ca="1" si="49"/>
        <v>690</v>
      </c>
    </row>
    <row r="332" spans="16:16" x14ac:dyDescent="0.55000000000000004">
      <c r="P332" s="40">
        <f t="shared" ca="1" si="49"/>
        <v>899</v>
      </c>
    </row>
    <row r="333" spans="16:16" x14ac:dyDescent="0.55000000000000004">
      <c r="P333" s="40">
        <f t="shared" ca="1" si="49"/>
        <v>747</v>
      </c>
    </row>
    <row r="334" spans="16:16" x14ac:dyDescent="0.55000000000000004">
      <c r="P334" s="40">
        <f t="shared" ca="1" si="49"/>
        <v>284</v>
      </c>
    </row>
    <row r="335" spans="16:16" x14ac:dyDescent="0.55000000000000004">
      <c r="P335" s="40">
        <f t="shared" ca="1" si="49"/>
        <v>385</v>
      </c>
    </row>
    <row r="336" spans="16:16" x14ac:dyDescent="0.55000000000000004">
      <c r="P336" s="40">
        <f t="shared" ca="1" si="49"/>
        <v>548</v>
      </c>
    </row>
    <row r="337" spans="16:16" x14ac:dyDescent="0.55000000000000004">
      <c r="P337" s="40">
        <f t="shared" ca="1" si="49"/>
        <v>545</v>
      </c>
    </row>
    <row r="338" spans="16:16" x14ac:dyDescent="0.55000000000000004">
      <c r="P338" s="40">
        <f t="shared" ca="1" si="49"/>
        <v>276</v>
      </c>
    </row>
    <row r="339" spans="16:16" x14ac:dyDescent="0.55000000000000004">
      <c r="P339" s="40">
        <f t="shared" ca="1" si="49"/>
        <v>724</v>
      </c>
    </row>
    <row r="340" spans="16:16" x14ac:dyDescent="0.55000000000000004">
      <c r="P340" s="40">
        <f t="shared" ca="1" si="49"/>
        <v>507</v>
      </c>
    </row>
    <row r="341" spans="16:16" x14ac:dyDescent="0.55000000000000004">
      <c r="P341" s="40">
        <f t="shared" ca="1" si="49"/>
        <v>989</v>
      </c>
    </row>
    <row r="342" spans="16:16" x14ac:dyDescent="0.55000000000000004">
      <c r="P342" s="40">
        <f t="shared" ca="1" si="49"/>
        <v>910</v>
      </c>
    </row>
    <row r="343" spans="16:16" x14ac:dyDescent="0.55000000000000004">
      <c r="P343" s="40">
        <f t="shared" ca="1" si="49"/>
        <v>531</v>
      </c>
    </row>
    <row r="344" spans="16:16" x14ac:dyDescent="0.55000000000000004">
      <c r="P344" s="40">
        <f t="shared" ca="1" si="49"/>
        <v>101</v>
      </c>
    </row>
    <row r="345" spans="16:16" x14ac:dyDescent="0.55000000000000004">
      <c r="P345" s="40">
        <f t="shared" ca="1" si="49"/>
        <v>919</v>
      </c>
    </row>
    <row r="346" spans="16:16" x14ac:dyDescent="0.55000000000000004">
      <c r="P346" s="40">
        <f t="shared" ca="1" si="49"/>
        <v>197</v>
      </c>
    </row>
    <row r="347" spans="16:16" x14ac:dyDescent="0.55000000000000004">
      <c r="P347" s="40">
        <f t="shared" ca="1" si="49"/>
        <v>171</v>
      </c>
    </row>
    <row r="348" spans="16:16" x14ac:dyDescent="0.55000000000000004">
      <c r="P348" s="40">
        <f t="shared" ca="1" si="49"/>
        <v>846</v>
      </c>
    </row>
    <row r="349" spans="16:16" x14ac:dyDescent="0.55000000000000004">
      <c r="P349" s="40">
        <f t="shared" ca="1" si="49"/>
        <v>93</v>
      </c>
    </row>
    <row r="350" spans="16:16" x14ac:dyDescent="0.55000000000000004">
      <c r="P350" s="40">
        <f t="shared" ca="1" si="49"/>
        <v>733</v>
      </c>
    </row>
    <row r="351" spans="16:16" x14ac:dyDescent="0.55000000000000004">
      <c r="P351" s="40">
        <f t="shared" ca="1" si="49"/>
        <v>16</v>
      </c>
    </row>
    <row r="352" spans="16:16" x14ac:dyDescent="0.55000000000000004">
      <c r="P352" s="40">
        <f t="shared" ca="1" si="49"/>
        <v>938</v>
      </c>
    </row>
    <row r="353" spans="16:16" x14ac:dyDescent="0.55000000000000004">
      <c r="P353" s="40">
        <f t="shared" ca="1" si="49"/>
        <v>101</v>
      </c>
    </row>
  </sheetData>
  <sheetProtection algorithmName="SHA-512" hashValue="CzWaJBb0NOnvpT7qzR67L1Qd+/HGhkGGW/i6HqYPEYptOeEq4MK/oM87EBz2SKVpMpatIwgwixl5YthQdDj6Mw==" saltValue="wDkdn+R/6ygwnx1+epnMtw==" spinCount="100000" sheet="1" objects="1" scenarios="1"/>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C6FE1-AC29-4DDA-8465-92F01B36271E}">
  <dimension ref="A1:V27"/>
  <sheetViews>
    <sheetView topLeftCell="H1" workbookViewId="0">
      <selection activeCell="T17" sqref="T17"/>
    </sheetView>
  </sheetViews>
  <sheetFormatPr baseColWidth="10" defaultColWidth="10.734375" defaultRowHeight="14.4" x14ac:dyDescent="0.55000000000000004"/>
  <sheetData>
    <row r="1" spans="1:22" x14ac:dyDescent="0.55000000000000004">
      <c r="A1" s="23" t="s">
        <v>57</v>
      </c>
      <c r="B1" s="23" t="s">
        <v>47</v>
      </c>
      <c r="C1" s="23" t="s">
        <v>40</v>
      </c>
      <c r="D1" s="23" t="s">
        <v>62</v>
      </c>
      <c r="E1" s="23" t="s">
        <v>54</v>
      </c>
      <c r="F1" s="23" t="s">
        <v>47</v>
      </c>
      <c r="G1" s="23" t="s">
        <v>65</v>
      </c>
      <c r="H1" s="23" t="s">
        <v>40</v>
      </c>
      <c r="I1" s="23" t="s">
        <v>66</v>
      </c>
      <c r="J1" s="23" t="s">
        <v>50</v>
      </c>
      <c r="K1" s="23" t="s">
        <v>62</v>
      </c>
      <c r="L1" s="23" t="s">
        <v>54</v>
      </c>
      <c r="M1" s="23" t="s">
        <v>47</v>
      </c>
      <c r="N1" s="23" t="s">
        <v>46</v>
      </c>
      <c r="O1" s="23" t="s">
        <v>66</v>
      </c>
      <c r="P1" s="22">
        <v>930.06323921144576</v>
      </c>
      <c r="Q1" s="22" t="s">
        <v>22</v>
      </c>
      <c r="R1" s="3"/>
      <c r="S1" s="3"/>
      <c r="T1" s="3"/>
      <c r="U1" s="3"/>
      <c r="V1" s="3"/>
    </row>
    <row r="2" spans="1:22" x14ac:dyDescent="0.55000000000000004">
      <c r="A2" s="23" t="s">
        <v>47</v>
      </c>
      <c r="B2" s="23" t="s">
        <v>49</v>
      </c>
      <c r="C2" s="23" t="s">
        <v>38</v>
      </c>
      <c r="D2" s="23" t="s">
        <v>65</v>
      </c>
      <c r="E2" s="23" t="s">
        <v>62</v>
      </c>
      <c r="F2" s="23" t="s">
        <v>48</v>
      </c>
      <c r="G2" s="23" t="s">
        <v>44</v>
      </c>
      <c r="H2" s="23" t="s">
        <v>52</v>
      </c>
      <c r="I2" s="23" t="s">
        <v>39</v>
      </c>
      <c r="J2" s="23" t="s">
        <v>62</v>
      </c>
      <c r="K2" s="23" t="s">
        <v>66</v>
      </c>
      <c r="L2" s="23" t="s">
        <v>49</v>
      </c>
      <c r="M2" s="23" t="s">
        <v>38</v>
      </c>
      <c r="N2" s="23" t="s">
        <v>62</v>
      </c>
      <c r="O2" s="23" t="s">
        <v>52</v>
      </c>
      <c r="P2" s="22">
        <v>753.33026216421047</v>
      </c>
      <c r="Q2" s="22" t="s">
        <v>5</v>
      </c>
      <c r="R2" s="5" t="s">
        <v>93</v>
      </c>
      <c r="S2" s="3"/>
      <c r="T2" s="3"/>
      <c r="U2" s="3"/>
      <c r="V2" s="3"/>
    </row>
    <row r="3" spans="1:22" x14ac:dyDescent="0.55000000000000004">
      <c r="A3" s="23" t="s">
        <v>39</v>
      </c>
      <c r="B3" s="23" t="s">
        <v>38</v>
      </c>
      <c r="C3" s="23" t="s">
        <v>62</v>
      </c>
      <c r="D3" s="23" t="s">
        <v>57</v>
      </c>
      <c r="E3" s="23" t="s">
        <v>40</v>
      </c>
      <c r="F3" s="23" t="s">
        <v>47</v>
      </c>
      <c r="G3" s="23" t="s">
        <v>44</v>
      </c>
      <c r="H3" s="23" t="s">
        <v>65</v>
      </c>
      <c r="I3" s="23" t="s">
        <v>66</v>
      </c>
      <c r="J3" s="23" t="s">
        <v>49</v>
      </c>
      <c r="K3" s="23" t="s">
        <v>48</v>
      </c>
      <c r="L3" s="23" t="s">
        <v>47</v>
      </c>
      <c r="M3" s="23" t="s">
        <v>53</v>
      </c>
      <c r="N3" s="23" t="s">
        <v>57</v>
      </c>
      <c r="O3" s="23" t="s">
        <v>66</v>
      </c>
      <c r="P3" s="22">
        <v>26.071508568520365</v>
      </c>
      <c r="Q3" s="22" t="s">
        <v>7</v>
      </c>
      <c r="R3" s="6"/>
      <c r="S3" s="3"/>
      <c r="T3" s="3"/>
      <c r="U3" s="3"/>
      <c r="V3" s="3"/>
    </row>
    <row r="4" spans="1:22" x14ac:dyDescent="0.55000000000000004">
      <c r="A4" s="23" t="s">
        <v>52</v>
      </c>
      <c r="B4" s="23" t="s">
        <v>39</v>
      </c>
      <c r="C4" s="23" t="s">
        <v>65</v>
      </c>
      <c r="D4" s="23" t="s">
        <v>39</v>
      </c>
      <c r="E4" s="23" t="s">
        <v>49</v>
      </c>
      <c r="F4" s="23" t="s">
        <v>53</v>
      </c>
      <c r="G4" s="23" t="s">
        <v>57</v>
      </c>
      <c r="H4" s="23" t="s">
        <v>47</v>
      </c>
      <c r="I4" s="23" t="s">
        <v>40</v>
      </c>
      <c r="J4" s="23" t="s">
        <v>65</v>
      </c>
      <c r="K4" s="23" t="s">
        <v>47</v>
      </c>
      <c r="L4" s="23" t="s">
        <v>44</v>
      </c>
      <c r="M4" s="23" t="s">
        <v>53</v>
      </c>
      <c r="N4" s="23" t="s">
        <v>49</v>
      </c>
      <c r="O4" s="23" t="s">
        <v>53</v>
      </c>
      <c r="P4" s="22">
        <v>972.47880254899337</v>
      </c>
      <c r="Q4" s="22" t="s">
        <v>27</v>
      </c>
      <c r="R4" s="5" t="s">
        <v>97</v>
      </c>
      <c r="S4" s="3"/>
      <c r="T4" s="3"/>
      <c r="U4" s="3"/>
      <c r="V4" s="3"/>
    </row>
    <row r="5" spans="1:22" x14ac:dyDescent="0.55000000000000004">
      <c r="A5" s="23" t="s">
        <v>57</v>
      </c>
      <c r="B5" s="23" t="s">
        <v>59</v>
      </c>
      <c r="C5" s="23" t="s">
        <v>44</v>
      </c>
      <c r="D5" s="23" t="s">
        <v>47</v>
      </c>
      <c r="E5" s="23" t="s">
        <v>40</v>
      </c>
      <c r="F5" s="23" t="s">
        <v>58</v>
      </c>
      <c r="G5" s="23" t="s">
        <v>44</v>
      </c>
      <c r="H5" s="23" t="s">
        <v>50</v>
      </c>
      <c r="I5" s="23" t="s">
        <v>62</v>
      </c>
      <c r="J5" s="23" t="s">
        <v>43</v>
      </c>
      <c r="K5" s="23" t="s">
        <v>49</v>
      </c>
      <c r="L5" s="23" t="s">
        <v>53</v>
      </c>
      <c r="M5" s="23" t="s">
        <v>41</v>
      </c>
      <c r="N5" s="23" t="s">
        <v>65</v>
      </c>
      <c r="O5" s="23" t="s">
        <v>62</v>
      </c>
      <c r="P5" s="22">
        <v>404.68598675568956</v>
      </c>
      <c r="Q5" s="22" t="s">
        <v>32</v>
      </c>
      <c r="R5" s="5" t="s">
        <v>94</v>
      </c>
      <c r="S5" s="3"/>
      <c r="T5" s="3"/>
      <c r="U5" s="3"/>
      <c r="V5" s="3"/>
    </row>
    <row r="6" spans="1:22" x14ac:dyDescent="0.55000000000000004">
      <c r="A6" s="23" t="s">
        <v>38</v>
      </c>
      <c r="B6" s="23" t="s">
        <v>49</v>
      </c>
      <c r="C6" s="23" t="s">
        <v>47</v>
      </c>
      <c r="D6" s="23" t="s">
        <v>53</v>
      </c>
      <c r="E6" s="23" t="s">
        <v>38</v>
      </c>
      <c r="F6" s="23" t="s">
        <v>49</v>
      </c>
      <c r="G6" s="23" t="s">
        <v>53</v>
      </c>
      <c r="H6" s="23" t="s">
        <v>57</v>
      </c>
      <c r="I6" s="23" t="s">
        <v>48</v>
      </c>
      <c r="J6" s="23" t="s">
        <v>44</v>
      </c>
      <c r="K6" s="23" t="s">
        <v>47</v>
      </c>
      <c r="L6" s="23" t="s">
        <v>54</v>
      </c>
      <c r="M6" s="23" t="s">
        <v>58</v>
      </c>
      <c r="N6" s="23" t="s">
        <v>44</v>
      </c>
      <c r="O6" s="23" t="s">
        <v>50</v>
      </c>
      <c r="P6" s="22">
        <v>550.92484082958754</v>
      </c>
      <c r="Q6" s="22" t="s">
        <v>0</v>
      </c>
      <c r="R6" s="6"/>
      <c r="S6" s="3"/>
      <c r="T6" s="3"/>
      <c r="U6" s="3"/>
      <c r="V6" s="3"/>
    </row>
    <row r="7" spans="1:22" x14ac:dyDescent="0.55000000000000004">
      <c r="A7" s="23" t="s">
        <v>75</v>
      </c>
      <c r="B7" s="23" t="s">
        <v>75</v>
      </c>
      <c r="C7" s="23" t="s">
        <v>75</v>
      </c>
      <c r="D7" s="23" t="s">
        <v>75</v>
      </c>
      <c r="E7" s="23" t="s">
        <v>75</v>
      </c>
      <c r="F7" s="23" t="s">
        <v>75</v>
      </c>
      <c r="G7" s="23" t="s">
        <v>75</v>
      </c>
      <c r="H7" s="23" t="s">
        <v>75</v>
      </c>
      <c r="I7" s="23" t="s">
        <v>75</v>
      </c>
      <c r="J7" s="23" t="s">
        <v>75</v>
      </c>
      <c r="K7" s="23" t="s">
        <v>75</v>
      </c>
      <c r="L7" s="23" t="s">
        <v>74</v>
      </c>
      <c r="M7" s="23" t="s">
        <v>75</v>
      </c>
      <c r="N7" s="23" t="s">
        <v>75</v>
      </c>
      <c r="O7" s="23" t="s">
        <v>75</v>
      </c>
      <c r="P7" s="22">
        <v>703.71565666670165</v>
      </c>
      <c r="Q7" s="22" t="s">
        <v>25</v>
      </c>
      <c r="R7" s="5" t="s">
        <v>95</v>
      </c>
      <c r="S7" s="3"/>
      <c r="T7" s="3"/>
      <c r="U7" s="3"/>
      <c r="V7" s="3"/>
    </row>
    <row r="8" spans="1:22" x14ac:dyDescent="0.55000000000000004">
      <c r="A8" s="23" t="s">
        <v>76</v>
      </c>
      <c r="B8" s="23" t="s">
        <v>76</v>
      </c>
      <c r="C8" s="23" t="s">
        <v>76</v>
      </c>
      <c r="D8" s="23" t="s">
        <v>76</v>
      </c>
      <c r="E8" s="23" t="s">
        <v>76</v>
      </c>
      <c r="F8" s="23" t="s">
        <v>75</v>
      </c>
      <c r="G8" s="23" t="s">
        <v>76</v>
      </c>
      <c r="H8" s="23" t="s">
        <v>76</v>
      </c>
      <c r="I8" s="23" t="s">
        <v>76</v>
      </c>
      <c r="J8" s="23" t="s">
        <v>76</v>
      </c>
      <c r="K8" s="23" t="s">
        <v>76</v>
      </c>
      <c r="L8" s="23" t="s">
        <v>76</v>
      </c>
      <c r="M8" s="23" t="s">
        <v>76</v>
      </c>
      <c r="N8" s="23" t="s">
        <v>76</v>
      </c>
      <c r="O8" s="23" t="s">
        <v>76</v>
      </c>
      <c r="P8" s="22">
        <v>517.37438031356862</v>
      </c>
      <c r="Q8" s="22" t="s">
        <v>8</v>
      </c>
      <c r="R8" s="5" t="s">
        <v>96</v>
      </c>
      <c r="S8" s="3"/>
      <c r="T8" s="3"/>
      <c r="U8" s="3"/>
      <c r="V8" s="3"/>
    </row>
    <row r="9" spans="1:22" x14ac:dyDescent="0.55000000000000004">
      <c r="A9" s="23" t="s">
        <v>77</v>
      </c>
      <c r="B9" s="23" t="s">
        <v>77</v>
      </c>
      <c r="C9" s="23" t="s">
        <v>77</v>
      </c>
      <c r="D9" s="23" t="s">
        <v>77</v>
      </c>
      <c r="E9" s="23" t="s">
        <v>77</v>
      </c>
      <c r="F9" s="23" t="s">
        <v>77</v>
      </c>
      <c r="G9" s="23" t="s">
        <v>77</v>
      </c>
      <c r="H9" s="23" t="s">
        <v>77</v>
      </c>
      <c r="I9" s="23" t="s">
        <v>76</v>
      </c>
      <c r="J9" s="23" t="s">
        <v>77</v>
      </c>
      <c r="K9" s="23" t="s">
        <v>77</v>
      </c>
      <c r="L9" s="23" t="s">
        <v>77</v>
      </c>
      <c r="M9" s="23" t="s">
        <v>77</v>
      </c>
      <c r="N9" s="23" t="s">
        <v>77</v>
      </c>
      <c r="O9" s="23" t="s">
        <v>77</v>
      </c>
      <c r="P9" s="22">
        <v>216.46455102927342</v>
      </c>
      <c r="Q9" s="22" t="s">
        <v>34</v>
      </c>
      <c r="R9" s="7"/>
      <c r="S9" s="3"/>
      <c r="T9" s="3"/>
      <c r="U9" s="3"/>
      <c r="V9" s="3"/>
    </row>
    <row r="10" spans="1:22" x14ac:dyDescent="0.55000000000000004">
      <c r="A10" s="23" t="s">
        <v>68</v>
      </c>
      <c r="B10" s="23" t="s">
        <v>68</v>
      </c>
      <c r="C10" s="23" t="s">
        <v>68</v>
      </c>
      <c r="D10" s="23" t="s">
        <v>68</v>
      </c>
      <c r="E10" s="23" t="s">
        <v>68</v>
      </c>
      <c r="F10" s="23" t="s">
        <v>68</v>
      </c>
      <c r="G10" s="23" t="s">
        <v>68</v>
      </c>
      <c r="H10" s="23" t="s">
        <v>68</v>
      </c>
      <c r="I10" s="23" t="s">
        <v>68</v>
      </c>
      <c r="J10" s="23" t="s">
        <v>68</v>
      </c>
      <c r="K10" s="23" t="s">
        <v>68</v>
      </c>
      <c r="L10" s="23" t="s">
        <v>68</v>
      </c>
      <c r="M10" s="23" t="s">
        <v>68</v>
      </c>
      <c r="N10" s="23" t="s">
        <v>68</v>
      </c>
      <c r="O10" s="23" t="s">
        <v>68</v>
      </c>
      <c r="P10" s="22">
        <v>645.07178866301592</v>
      </c>
      <c r="Q10" s="22" t="s">
        <v>11</v>
      </c>
    </row>
    <row r="11" spans="1:22" x14ac:dyDescent="0.55000000000000004">
      <c r="A11" s="23" t="s">
        <v>69</v>
      </c>
      <c r="B11" s="23" t="s">
        <v>69</v>
      </c>
      <c r="C11" s="23" t="s">
        <v>69</v>
      </c>
      <c r="D11" s="23" t="s">
        <v>69</v>
      </c>
      <c r="E11" s="23" t="s">
        <v>69</v>
      </c>
      <c r="F11" s="23" t="s">
        <v>69</v>
      </c>
      <c r="G11" s="23" t="s">
        <v>69</v>
      </c>
      <c r="H11" s="23" t="s">
        <v>68</v>
      </c>
      <c r="I11" s="23" t="s">
        <v>69</v>
      </c>
      <c r="J11" s="23" t="s">
        <v>69</v>
      </c>
      <c r="K11" s="23" t="s">
        <v>69</v>
      </c>
      <c r="L11" s="23" t="s">
        <v>68</v>
      </c>
      <c r="M11" s="23" t="s">
        <v>69</v>
      </c>
      <c r="N11" s="23" t="s">
        <v>69</v>
      </c>
      <c r="O11" s="23" t="s">
        <v>69</v>
      </c>
      <c r="P11" s="22">
        <v>660.23580912316152</v>
      </c>
      <c r="Q11" s="22" t="s">
        <v>4</v>
      </c>
    </row>
    <row r="12" spans="1:22" x14ac:dyDescent="0.55000000000000004">
      <c r="A12" s="23" t="s">
        <v>70</v>
      </c>
      <c r="B12" s="23" t="s">
        <v>70</v>
      </c>
      <c r="C12" s="23" t="s">
        <v>70</v>
      </c>
      <c r="D12" s="23" t="s">
        <v>70</v>
      </c>
      <c r="E12" s="23" t="s">
        <v>70</v>
      </c>
      <c r="F12" s="23" t="s">
        <v>69</v>
      </c>
      <c r="G12" s="23" t="s">
        <v>69</v>
      </c>
      <c r="H12" s="23" t="s">
        <v>70</v>
      </c>
      <c r="I12" s="23" t="s">
        <v>70</v>
      </c>
      <c r="J12" s="23" t="s">
        <v>70</v>
      </c>
      <c r="K12" s="23" t="s">
        <v>70</v>
      </c>
      <c r="L12" s="23" t="s">
        <v>70</v>
      </c>
      <c r="M12" s="23" t="s">
        <v>69</v>
      </c>
      <c r="N12" s="23" t="s">
        <v>70</v>
      </c>
      <c r="O12" s="23" t="s">
        <v>70</v>
      </c>
      <c r="P12" s="22">
        <v>789.16148274556349</v>
      </c>
      <c r="Q12" s="22" t="s">
        <v>28</v>
      </c>
    </row>
    <row r="13" spans="1:22" x14ac:dyDescent="0.55000000000000004">
      <c r="A13" s="23" t="s">
        <v>71</v>
      </c>
      <c r="B13" s="23" t="s">
        <v>71</v>
      </c>
      <c r="C13" s="23" t="s">
        <v>71</v>
      </c>
      <c r="D13" s="23" t="s">
        <v>71</v>
      </c>
      <c r="E13" s="23" t="s">
        <v>71</v>
      </c>
      <c r="F13" s="23" t="s">
        <v>71</v>
      </c>
      <c r="G13" s="23" t="s">
        <v>70</v>
      </c>
      <c r="H13" s="23" t="s">
        <v>71</v>
      </c>
      <c r="I13" s="23" t="s">
        <v>71</v>
      </c>
      <c r="J13" s="23" t="s">
        <v>71</v>
      </c>
      <c r="K13" s="23" t="s">
        <v>70</v>
      </c>
      <c r="L13" s="23" t="s">
        <v>71</v>
      </c>
      <c r="M13" s="23" t="s">
        <v>71</v>
      </c>
      <c r="N13" s="23" t="s">
        <v>70</v>
      </c>
      <c r="O13" s="23" t="s">
        <v>71</v>
      </c>
      <c r="P13" s="22">
        <v>57.081134790411994</v>
      </c>
      <c r="Q13" s="22" t="s">
        <v>30</v>
      </c>
    </row>
    <row r="14" spans="1:22" x14ac:dyDescent="0.55000000000000004">
      <c r="A14" s="23" t="s">
        <v>72</v>
      </c>
      <c r="B14" s="23" t="s">
        <v>72</v>
      </c>
      <c r="C14" s="23" t="s">
        <v>72</v>
      </c>
      <c r="D14" s="23" t="s">
        <v>72</v>
      </c>
      <c r="E14" s="23" t="s">
        <v>72</v>
      </c>
      <c r="F14" s="23" t="s">
        <v>72</v>
      </c>
      <c r="G14" s="23" t="s">
        <v>72</v>
      </c>
      <c r="H14" s="23" t="s">
        <v>72</v>
      </c>
      <c r="I14" s="23" t="s">
        <v>72</v>
      </c>
      <c r="J14" s="23" t="s">
        <v>72</v>
      </c>
      <c r="K14" s="23" t="s">
        <v>72</v>
      </c>
      <c r="L14" s="23" t="s">
        <v>72</v>
      </c>
      <c r="M14" s="23" t="s">
        <v>72</v>
      </c>
      <c r="N14" s="23" t="s">
        <v>72</v>
      </c>
      <c r="O14" s="23" t="s">
        <v>72</v>
      </c>
      <c r="P14" s="22">
        <v>991.04465002447682</v>
      </c>
      <c r="Q14" s="22" t="s">
        <v>6</v>
      </c>
    </row>
    <row r="15" spans="1:22" x14ac:dyDescent="0.55000000000000004">
      <c r="A15" s="23" t="s">
        <v>73</v>
      </c>
      <c r="B15" s="23" t="s">
        <v>73</v>
      </c>
      <c r="C15" s="23" t="s">
        <v>73</v>
      </c>
      <c r="D15" s="23" t="s">
        <v>73</v>
      </c>
      <c r="E15" s="23" t="s">
        <v>73</v>
      </c>
      <c r="F15" s="23" t="s">
        <v>73</v>
      </c>
      <c r="G15" s="23" t="s">
        <v>73</v>
      </c>
      <c r="H15" s="23" t="s">
        <v>73</v>
      </c>
      <c r="I15" s="23" t="s">
        <v>73</v>
      </c>
      <c r="J15" s="23" t="s">
        <v>73</v>
      </c>
      <c r="K15" s="23" t="s">
        <v>73</v>
      </c>
      <c r="L15" s="23" t="s">
        <v>73</v>
      </c>
      <c r="M15" s="23" t="s">
        <v>73</v>
      </c>
      <c r="N15" s="23" t="s">
        <v>73</v>
      </c>
      <c r="O15" s="23" t="s">
        <v>73</v>
      </c>
      <c r="P15" s="22">
        <v>644.7885546682362</v>
      </c>
      <c r="Q15" s="22" t="s">
        <v>24</v>
      </c>
    </row>
    <row r="16" spans="1:22" x14ac:dyDescent="0.55000000000000004">
      <c r="A16" s="23" t="s">
        <v>74</v>
      </c>
      <c r="B16" s="23" t="s">
        <v>73</v>
      </c>
      <c r="C16" s="23" t="s">
        <v>74</v>
      </c>
      <c r="D16" s="23" t="s">
        <v>74</v>
      </c>
      <c r="E16" s="23" t="s">
        <v>74</v>
      </c>
      <c r="F16" s="23" t="s">
        <v>74</v>
      </c>
      <c r="G16" s="23" t="s">
        <v>74</v>
      </c>
      <c r="H16" s="23" t="s">
        <v>74</v>
      </c>
      <c r="I16" s="23" t="s">
        <v>74</v>
      </c>
      <c r="J16" s="23" t="s">
        <v>74</v>
      </c>
      <c r="K16" s="23" t="s">
        <v>74</v>
      </c>
      <c r="L16" s="23" t="s">
        <v>74</v>
      </c>
      <c r="M16" s="23" t="s">
        <v>74</v>
      </c>
      <c r="N16" s="23" t="s">
        <v>74</v>
      </c>
      <c r="O16" s="23" t="s">
        <v>74</v>
      </c>
      <c r="P16" s="22">
        <v>570.08628201539739</v>
      </c>
      <c r="Q16" s="22" t="s">
        <v>2</v>
      </c>
    </row>
    <row r="17" spans="1:17" x14ac:dyDescent="0.55000000000000004">
      <c r="A17" s="23" t="s">
        <v>75</v>
      </c>
      <c r="B17" s="23" t="s">
        <v>75</v>
      </c>
      <c r="C17" s="23" t="s">
        <v>75</v>
      </c>
      <c r="D17" s="23" t="s">
        <v>75</v>
      </c>
      <c r="E17" s="23" t="s">
        <v>75</v>
      </c>
      <c r="F17" s="23" t="s">
        <v>75</v>
      </c>
      <c r="G17" s="23" t="s">
        <v>75</v>
      </c>
      <c r="H17" s="23" t="s">
        <v>75</v>
      </c>
      <c r="I17" s="23" t="s">
        <v>75</v>
      </c>
      <c r="J17" s="23" t="s">
        <v>75</v>
      </c>
      <c r="K17" s="23" t="s">
        <v>75</v>
      </c>
      <c r="L17" s="23" t="s">
        <v>75</v>
      </c>
      <c r="M17" s="23" t="s">
        <v>75</v>
      </c>
      <c r="N17" s="23" t="s">
        <v>75</v>
      </c>
      <c r="O17" s="23" t="s">
        <v>75</v>
      </c>
      <c r="P17" s="22">
        <v>386.92759616688596</v>
      </c>
      <c r="Q17" s="22" t="s">
        <v>23</v>
      </c>
    </row>
    <row r="18" spans="1:17" x14ac:dyDescent="0.55000000000000004">
      <c r="A18" s="23" t="s">
        <v>76</v>
      </c>
      <c r="B18" s="23" t="s">
        <v>76</v>
      </c>
      <c r="C18" s="23" t="s">
        <v>76</v>
      </c>
      <c r="D18" s="23" t="s">
        <v>76</v>
      </c>
      <c r="E18" s="23" t="s">
        <v>76</v>
      </c>
      <c r="F18" s="23" t="s">
        <v>76</v>
      </c>
      <c r="G18" s="23" t="s">
        <v>75</v>
      </c>
      <c r="H18" s="23" t="s">
        <v>76</v>
      </c>
      <c r="I18" s="23" t="s">
        <v>76</v>
      </c>
      <c r="J18" s="23" t="s">
        <v>76</v>
      </c>
      <c r="K18" s="23" t="s">
        <v>76</v>
      </c>
      <c r="L18" s="23" t="s">
        <v>76</v>
      </c>
      <c r="M18" s="23" t="s">
        <v>76</v>
      </c>
      <c r="N18" s="23" t="s">
        <v>76</v>
      </c>
      <c r="O18" s="23" t="s">
        <v>76</v>
      </c>
      <c r="P18" s="22">
        <v>4.1345891182203998</v>
      </c>
      <c r="Q18" s="22" t="s">
        <v>29</v>
      </c>
    </row>
    <row r="19" spans="1:17" x14ac:dyDescent="0.55000000000000004">
      <c r="A19" s="23" t="s">
        <v>77</v>
      </c>
      <c r="B19" s="23" t="s">
        <v>77</v>
      </c>
      <c r="C19" s="23" t="s">
        <v>77</v>
      </c>
      <c r="D19" s="23" t="s">
        <v>77</v>
      </c>
      <c r="E19" s="23" t="s">
        <v>77</v>
      </c>
      <c r="F19" s="23" t="s">
        <v>77</v>
      </c>
      <c r="G19" s="23" t="s">
        <v>77</v>
      </c>
      <c r="H19" s="23" t="s">
        <v>77</v>
      </c>
      <c r="I19" s="23" t="s">
        <v>77</v>
      </c>
      <c r="J19" s="23" t="s">
        <v>77</v>
      </c>
      <c r="K19" s="23" t="s">
        <v>77</v>
      </c>
      <c r="L19" s="23" t="s">
        <v>77</v>
      </c>
      <c r="M19" s="23" t="s">
        <v>77</v>
      </c>
      <c r="N19" s="23" t="s">
        <v>77</v>
      </c>
      <c r="O19" s="23" t="s">
        <v>76</v>
      </c>
      <c r="P19" s="22">
        <v>962.364888239724</v>
      </c>
      <c r="Q19" s="22" t="s">
        <v>31</v>
      </c>
    </row>
    <row r="20" spans="1:17" x14ac:dyDescent="0.55000000000000004">
      <c r="A20" s="23" t="s">
        <v>68</v>
      </c>
      <c r="B20" s="23" t="s">
        <v>68</v>
      </c>
      <c r="C20" s="23" t="s">
        <v>68</v>
      </c>
      <c r="D20" s="23" t="s">
        <v>68</v>
      </c>
      <c r="E20" s="23" t="s">
        <v>68</v>
      </c>
      <c r="F20" s="23" t="s">
        <v>68</v>
      </c>
      <c r="G20" s="23" t="s">
        <v>68</v>
      </c>
      <c r="H20" s="23" t="s">
        <v>68</v>
      </c>
      <c r="I20" s="23" t="s">
        <v>68</v>
      </c>
      <c r="J20" s="23" t="s">
        <v>68</v>
      </c>
      <c r="K20" s="23" t="s">
        <v>68</v>
      </c>
      <c r="L20" s="23" t="s">
        <v>68</v>
      </c>
      <c r="M20" s="23" t="s">
        <v>68</v>
      </c>
      <c r="N20" s="23" t="s">
        <v>68</v>
      </c>
      <c r="O20" s="23" t="s">
        <v>68</v>
      </c>
      <c r="P20" s="22">
        <v>652.54076020830848</v>
      </c>
      <c r="Q20" s="22" t="s">
        <v>10</v>
      </c>
    </row>
    <row r="21" spans="1:17" x14ac:dyDescent="0.55000000000000004">
      <c r="A21" s="24"/>
      <c r="B21" s="24"/>
      <c r="C21" s="24"/>
      <c r="D21" s="24"/>
      <c r="E21" s="24"/>
      <c r="F21" s="24"/>
      <c r="G21" s="24"/>
      <c r="H21" s="24"/>
      <c r="I21" s="24"/>
      <c r="J21" s="24"/>
      <c r="K21" s="24"/>
      <c r="L21" s="24"/>
      <c r="M21" s="24"/>
      <c r="N21" s="24"/>
      <c r="O21" s="24"/>
      <c r="P21" s="22">
        <v>722.43729786294773</v>
      </c>
      <c r="Q21" s="22" t="s">
        <v>26</v>
      </c>
    </row>
    <row r="22" spans="1:17" x14ac:dyDescent="0.55000000000000004">
      <c r="A22" s="24"/>
      <c r="B22" s="24"/>
      <c r="C22" s="24"/>
      <c r="D22" s="24"/>
      <c r="E22" s="24"/>
      <c r="F22" s="24"/>
      <c r="G22" s="24"/>
      <c r="H22" s="24"/>
      <c r="I22" s="24"/>
      <c r="J22" s="24"/>
      <c r="K22" s="24"/>
      <c r="L22" s="24"/>
      <c r="M22" s="24"/>
      <c r="N22" s="24"/>
      <c r="O22" s="24"/>
      <c r="P22" s="22">
        <v>690.06668422420876</v>
      </c>
      <c r="Q22" s="22" t="s">
        <v>1</v>
      </c>
    </row>
    <row r="23" spans="1:17" x14ac:dyDescent="0.55000000000000004">
      <c r="A23" s="24"/>
      <c r="B23" s="24"/>
      <c r="C23" s="24"/>
      <c r="D23" s="24"/>
      <c r="E23" s="24"/>
      <c r="F23" s="24"/>
      <c r="G23" s="24"/>
      <c r="H23" s="24"/>
      <c r="I23" s="24"/>
      <c r="J23" s="24"/>
      <c r="K23" s="24"/>
      <c r="L23" s="24"/>
      <c r="M23" s="24"/>
      <c r="N23" s="24"/>
      <c r="O23" s="24"/>
      <c r="P23" s="22">
        <v>540.78744200015126</v>
      </c>
      <c r="Q23" s="22" t="s">
        <v>33</v>
      </c>
    </row>
    <row r="24" spans="1:17" x14ac:dyDescent="0.55000000000000004">
      <c r="A24" s="24"/>
      <c r="B24" s="24"/>
      <c r="C24" s="24"/>
      <c r="D24" s="24"/>
      <c r="E24" s="24"/>
      <c r="F24" s="24"/>
      <c r="G24" s="24"/>
      <c r="H24" s="24"/>
      <c r="I24" s="24"/>
      <c r="J24" s="24"/>
      <c r="K24" s="24"/>
      <c r="L24" s="24"/>
      <c r="M24" s="24"/>
      <c r="N24" s="24"/>
      <c r="O24" s="24"/>
      <c r="P24" s="22">
        <v>524.40539461035439</v>
      </c>
      <c r="Q24" s="22" t="s">
        <v>9</v>
      </c>
    </row>
    <row r="25" spans="1:17" x14ac:dyDescent="0.55000000000000004">
      <c r="A25" s="24"/>
      <c r="B25" s="24"/>
      <c r="C25" s="24"/>
      <c r="D25" s="24"/>
      <c r="E25" s="24"/>
      <c r="F25" s="24"/>
      <c r="G25" s="24"/>
      <c r="H25" s="24"/>
      <c r="I25" s="24"/>
      <c r="J25" s="24"/>
      <c r="K25" s="24"/>
      <c r="L25" s="24"/>
      <c r="M25" s="24"/>
      <c r="N25" s="24"/>
      <c r="O25" s="24"/>
      <c r="P25" s="22">
        <v>398.17865013273814</v>
      </c>
      <c r="Q25" s="22" t="s">
        <v>3</v>
      </c>
    </row>
    <row r="26" spans="1:17" x14ac:dyDescent="0.55000000000000004">
      <c r="A26" s="24"/>
      <c r="B26" s="24"/>
      <c r="C26" s="24"/>
      <c r="D26" s="24"/>
      <c r="E26" s="24"/>
      <c r="F26" s="24"/>
      <c r="G26" s="24"/>
      <c r="H26" s="24"/>
      <c r="I26" s="24"/>
      <c r="J26" s="24"/>
      <c r="K26" s="24"/>
      <c r="L26" s="24"/>
      <c r="M26" s="24"/>
      <c r="N26" s="24"/>
      <c r="O26" s="24"/>
      <c r="P26" s="22">
        <v>265.02574330536976</v>
      </c>
      <c r="Q26" s="22" t="s">
        <v>35</v>
      </c>
    </row>
    <row r="27" spans="1:17" x14ac:dyDescent="0.55000000000000004">
      <c r="A27" s="1" t="s">
        <v>100</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3A439-FBD9-433D-B9A7-88B6BD571B92}">
  <dimension ref="A1:P45"/>
  <sheetViews>
    <sheetView zoomScale="97" workbookViewId="0">
      <selection activeCell="Q3" sqref="Q3"/>
    </sheetView>
  </sheetViews>
  <sheetFormatPr baseColWidth="10" defaultColWidth="10.734375" defaultRowHeight="14.4" x14ac:dyDescent="0.55000000000000004"/>
  <sheetData>
    <row r="1" spans="1:15" ht="14.7" thickTop="1" x14ac:dyDescent="0.55000000000000004">
      <c r="A1" s="82" t="str">
        <f>IF(A25="$","",A25)</f>
        <v>D</v>
      </c>
      <c r="B1" s="83" t="str">
        <f t="shared" ref="B1:O1" si="0">IF(B25="$","",B25)</f>
        <v>E</v>
      </c>
      <c r="C1" s="83" t="str">
        <f t="shared" si="0"/>
        <v>R</v>
      </c>
      <c r="D1" s="83" t="str">
        <f t="shared" si="0"/>
        <v/>
      </c>
      <c r="E1" s="83" t="str">
        <f t="shared" si="0"/>
        <v>B</v>
      </c>
      <c r="F1" s="83" t="str">
        <f t="shared" si="0"/>
        <v>E</v>
      </c>
      <c r="G1" s="83" t="str">
        <f t="shared" si="0"/>
        <v>T</v>
      </c>
      <c r="H1" s="83" t="str">
        <f t="shared" si="0"/>
        <v>R</v>
      </c>
      <c r="I1" s="83" t="str">
        <f t="shared" si="0"/>
        <v>A</v>
      </c>
      <c r="J1" s="83" t="str">
        <f t="shared" si="0"/>
        <v>G</v>
      </c>
      <c r="K1" s="83" t="str">
        <f t="shared" si="0"/>
        <v/>
      </c>
      <c r="L1" s="83" t="str">
        <f t="shared" si="0"/>
        <v>B</v>
      </c>
      <c r="M1" s="83" t="str">
        <f t="shared" si="0"/>
        <v>E</v>
      </c>
      <c r="N1" s="83" t="str">
        <f t="shared" si="0"/>
        <v>L</v>
      </c>
      <c r="O1" s="84" t="str">
        <f t="shared" si="0"/>
        <v>A</v>
      </c>
    </row>
    <row r="2" spans="1:15" x14ac:dyDescent="0.55000000000000004">
      <c r="A2" s="85" t="str">
        <f t="shared" ref="A2:O2" si="1">IF(A26="$","",A26)</f>
        <v>E</v>
      </c>
      <c r="B2" s="86" t="str">
        <f t="shared" si="1"/>
        <v>U</v>
      </c>
      <c r="C2" s="86" t="str">
        <f t="shared" si="1"/>
        <v>F</v>
      </c>
      <c r="D2" s="86" t="str">
        <f t="shared" si="1"/>
        <v>T</v>
      </c>
      <c r="E2" s="86" t="str">
        <f t="shared" si="1"/>
        <v/>
      </c>
      <c r="F2" s="86" t="str">
        <f t="shared" si="1"/>
        <v>S</v>
      </c>
      <c r="G2" s="86" t="str">
        <f t="shared" si="1"/>
        <v>I</v>
      </c>
      <c r="H2" s="86" t="str">
        <f t="shared" si="1"/>
        <v>C</v>
      </c>
      <c r="I2" s="86" t="str">
        <f t="shared" si="1"/>
        <v>H</v>
      </c>
      <c r="J2" s="86" t="str">
        <f t="shared" si="1"/>
        <v/>
      </c>
      <c r="K2" s="86" t="str">
        <f t="shared" si="1"/>
        <v>A</v>
      </c>
      <c r="L2" s="86" t="str">
        <f t="shared" si="1"/>
        <v>U</v>
      </c>
      <c r="M2" s="86" t="str">
        <f t="shared" si="1"/>
        <v>F</v>
      </c>
      <c r="N2" s="86" t="str">
        <f t="shared" si="1"/>
        <v/>
      </c>
      <c r="O2" s="87" t="str">
        <f t="shared" si="1"/>
        <v>C</v>
      </c>
    </row>
    <row r="3" spans="1:15" x14ac:dyDescent="0.55000000000000004">
      <c r="A3" s="88" t="str">
        <f t="shared" ref="A3:O3" si="2">IF(A27="$","",A27)</f>
        <v>H</v>
      </c>
      <c r="B3" s="89" t="str">
        <f t="shared" si="2"/>
        <v>F</v>
      </c>
      <c r="C3" s="89" t="str">
        <f t="shared" si="2"/>
        <v/>
      </c>
      <c r="D3" s="89" t="str">
        <f t="shared" si="2"/>
        <v>D</v>
      </c>
      <c r="E3" s="89" t="str">
        <f t="shared" si="2"/>
        <v>R</v>
      </c>
      <c r="F3" s="89" t="str">
        <f t="shared" si="2"/>
        <v>E</v>
      </c>
      <c r="G3" s="89" t="str">
        <f t="shared" si="2"/>
        <v>I</v>
      </c>
      <c r="H3" s="89" t="str">
        <f t="shared" si="2"/>
        <v>T</v>
      </c>
      <c r="I3" s="89" t="str">
        <f t="shared" si="2"/>
        <v>A</v>
      </c>
      <c r="J3" s="89" t="str">
        <f t="shared" si="2"/>
        <v>U</v>
      </c>
      <c r="K3" s="89" t="str">
        <f t="shared" si="2"/>
        <v>S</v>
      </c>
      <c r="L3" s="89" t="str">
        <f t="shared" si="2"/>
        <v>E</v>
      </c>
      <c r="M3" s="89" t="str">
        <f t="shared" si="2"/>
        <v>N</v>
      </c>
      <c r="N3" s="89" t="str">
        <f t="shared" si="2"/>
        <v>D</v>
      </c>
      <c r="O3" s="90" t="str">
        <f t="shared" si="2"/>
        <v>A</v>
      </c>
    </row>
    <row r="4" spans="1:15" x14ac:dyDescent="0.55000000000000004">
      <c r="A4" s="85" t="str">
        <f t="shared" ref="A4:O4" si="3">IF(A28="$","",A28)</f>
        <v>C</v>
      </c>
      <c r="B4" s="86" t="str">
        <f t="shared" si="3"/>
        <v>H</v>
      </c>
      <c r="C4" s="86" t="str">
        <f t="shared" si="3"/>
        <v>T</v>
      </c>
      <c r="D4" s="86" t="str">
        <f t="shared" si="3"/>
        <v>H</v>
      </c>
      <c r="E4" s="86" t="str">
        <f t="shared" si="3"/>
        <v>U</v>
      </c>
      <c r="F4" s="86" t="str">
        <f t="shared" si="3"/>
        <v>N</v>
      </c>
      <c r="G4" s="86" t="str">
        <f t="shared" si="3"/>
        <v>D</v>
      </c>
      <c r="H4" s="86" t="str">
        <f t="shared" si="3"/>
        <v>E</v>
      </c>
      <c r="I4" s="86" t="str">
        <f t="shared" si="3"/>
        <v>R</v>
      </c>
      <c r="J4" s="86" t="str">
        <f t="shared" si="3"/>
        <v>T</v>
      </c>
      <c r="K4" s="86" t="str">
        <f t="shared" si="3"/>
        <v>E</v>
      </c>
      <c r="L4" s="86" t="str">
        <f t="shared" si="3"/>
        <v>I</v>
      </c>
      <c r="M4" s="86" t="str">
        <f t="shared" si="3"/>
        <v>N</v>
      </c>
      <c r="N4" s="86" t="str">
        <f t="shared" si="3"/>
        <v>U</v>
      </c>
      <c r="O4" s="87" t="str">
        <f t="shared" si="3"/>
        <v>N</v>
      </c>
    </row>
    <row r="5" spans="1:15" x14ac:dyDescent="0.55000000000000004">
      <c r="A5" s="88" t="str">
        <f t="shared" ref="A5:O5" si="4">IF(A29="$","",A29)</f>
        <v>D</v>
      </c>
      <c r="B5" s="89" t="str">
        <f t="shared" si="4"/>
        <v>V</v>
      </c>
      <c r="C5" s="89" t="str">
        <f t="shared" si="4"/>
        <v>I</v>
      </c>
      <c r="D5" s="89" t="str">
        <f t="shared" si="4"/>
        <v>E</v>
      </c>
      <c r="E5" s="89" t="str">
        <f t="shared" si="4"/>
        <v>R</v>
      </c>
      <c r="F5" s="89" t="str">
        <f t="shared" si="4"/>
        <v>Z</v>
      </c>
      <c r="G5" s="89" t="str">
        <f t="shared" si="4"/>
        <v>I</v>
      </c>
      <c r="H5" s="89" t="str">
        <f t="shared" si="4"/>
        <v>G</v>
      </c>
      <c r="I5" s="89" t="str">
        <f t="shared" si="4"/>
        <v/>
      </c>
      <c r="J5" s="89" t="str">
        <f t="shared" si="4"/>
        <v>P</v>
      </c>
      <c r="K5" s="89" t="str">
        <f t="shared" si="4"/>
        <v>U</v>
      </c>
      <c r="L5" s="89" t="str">
        <f t="shared" si="4"/>
        <v>N</v>
      </c>
      <c r="M5" s="89" t="str">
        <f t="shared" si="4"/>
        <v>K</v>
      </c>
      <c r="N5" s="89" t="str">
        <f t="shared" si="4"/>
        <v>T</v>
      </c>
      <c r="O5" s="90" t="str">
        <f t="shared" si="4"/>
        <v/>
      </c>
    </row>
    <row r="6" spans="1:15" x14ac:dyDescent="0.55000000000000004">
      <c r="A6" s="85" t="str">
        <f t="shared" ref="A6:O6" si="5">IF(A30="$","",A30)</f>
        <v>F</v>
      </c>
      <c r="B6" s="86" t="str">
        <f t="shared" si="5"/>
        <v>U</v>
      </c>
      <c r="C6" s="86" t="str">
        <f t="shared" si="5"/>
        <v>E</v>
      </c>
      <c r="D6" s="86" t="str">
        <f t="shared" si="5"/>
        <v>N</v>
      </c>
      <c r="E6" s="86" t="str">
        <f t="shared" si="5"/>
        <v>F</v>
      </c>
      <c r="F6" s="86" t="str">
        <f t="shared" si="5"/>
        <v>U</v>
      </c>
      <c r="G6" s="86" t="str">
        <f t="shared" si="5"/>
        <v>N</v>
      </c>
      <c r="H6" s="86" t="str">
        <f t="shared" si="5"/>
        <v>D</v>
      </c>
      <c r="I6" s="86" t="str">
        <f t="shared" si="5"/>
        <v>S</v>
      </c>
      <c r="J6" s="86" t="str">
        <f t="shared" si="5"/>
        <v>I</v>
      </c>
      <c r="K6" s="86" t="str">
        <f t="shared" si="5"/>
        <v>E</v>
      </c>
      <c r="L6" s="86" t="str">
        <f t="shared" si="5"/>
        <v>B</v>
      </c>
      <c r="M6" s="86" t="str">
        <f t="shared" si="5"/>
        <v>Z</v>
      </c>
      <c r="N6" s="86" t="str">
        <f t="shared" si="5"/>
        <v>I</v>
      </c>
      <c r="O6" s="87" t="str">
        <f t="shared" si="5"/>
        <v>G</v>
      </c>
    </row>
    <row r="7" spans="1:15" x14ac:dyDescent="0.55000000000000004">
      <c r="A7" s="88" t="str">
        <f t="shared" ref="A7:O7" si="6">IF(A31="$","",A31)</f>
        <v/>
      </c>
      <c r="B7" s="89" t="str">
        <f t="shared" si="6"/>
        <v/>
      </c>
      <c r="C7" s="89" t="str">
        <f t="shared" si="6"/>
        <v/>
      </c>
      <c r="D7" s="89" t="str">
        <f t="shared" si="6"/>
        <v/>
      </c>
      <c r="E7" s="89" t="str">
        <f t="shared" si="6"/>
        <v/>
      </c>
      <c r="F7" s="89" t="str">
        <f t="shared" si="6"/>
        <v/>
      </c>
      <c r="G7" s="89" t="str">
        <f t="shared" si="6"/>
        <v/>
      </c>
      <c r="H7" s="89" t="str">
        <f t="shared" si="6"/>
        <v/>
      </c>
      <c r="I7" s="89" t="str">
        <f t="shared" si="6"/>
        <v/>
      </c>
      <c r="J7" s="89" t="str">
        <f t="shared" si="6"/>
        <v/>
      </c>
      <c r="K7" s="89" t="str">
        <f t="shared" si="6"/>
        <v/>
      </c>
      <c r="L7" s="89" t="str">
        <f t="shared" si="6"/>
        <v/>
      </c>
      <c r="M7" s="89" t="str">
        <f t="shared" si="6"/>
        <v/>
      </c>
      <c r="N7" s="89" t="str">
        <f t="shared" si="6"/>
        <v/>
      </c>
      <c r="O7" s="90" t="str">
        <f t="shared" si="6"/>
        <v/>
      </c>
    </row>
    <row r="8" spans="1:15" x14ac:dyDescent="0.55000000000000004">
      <c r="A8" s="85" t="str">
        <f t="shared" ref="A8:O8" si="7">IF(A32="$","",A32)</f>
        <v/>
      </c>
      <c r="B8" s="86" t="str">
        <f t="shared" si="7"/>
        <v/>
      </c>
      <c r="C8" s="86" t="str">
        <f t="shared" si="7"/>
        <v/>
      </c>
      <c r="D8" s="86" t="str">
        <f t="shared" si="7"/>
        <v/>
      </c>
      <c r="E8" s="86" t="str">
        <f t="shared" si="7"/>
        <v/>
      </c>
      <c r="F8" s="86" t="str">
        <f t="shared" si="7"/>
        <v/>
      </c>
      <c r="G8" s="86" t="str">
        <f t="shared" si="7"/>
        <v/>
      </c>
      <c r="H8" s="86" t="str">
        <f t="shared" si="7"/>
        <v/>
      </c>
      <c r="I8" s="86" t="str">
        <f t="shared" si="7"/>
        <v/>
      </c>
      <c r="J8" s="86" t="str">
        <f t="shared" si="7"/>
        <v/>
      </c>
      <c r="K8" s="86" t="str">
        <f t="shared" si="7"/>
        <v/>
      </c>
      <c r="L8" s="86" t="str">
        <f t="shared" si="7"/>
        <v/>
      </c>
      <c r="M8" s="86" t="str">
        <f t="shared" si="7"/>
        <v/>
      </c>
      <c r="N8" s="86" t="str">
        <f t="shared" si="7"/>
        <v/>
      </c>
      <c r="O8" s="87" t="str">
        <f t="shared" si="7"/>
        <v/>
      </c>
    </row>
    <row r="9" spans="1:15" x14ac:dyDescent="0.55000000000000004">
      <c r="A9" s="88" t="str">
        <f t="shared" ref="A9:O9" si="8">IF(A33="$","",A33)</f>
        <v/>
      </c>
      <c r="B9" s="89" t="str">
        <f t="shared" si="8"/>
        <v/>
      </c>
      <c r="C9" s="89" t="str">
        <f t="shared" si="8"/>
        <v/>
      </c>
      <c r="D9" s="89" t="str">
        <f t="shared" si="8"/>
        <v/>
      </c>
      <c r="E9" s="89" t="str">
        <f t="shared" si="8"/>
        <v/>
      </c>
      <c r="F9" s="89" t="str">
        <f t="shared" si="8"/>
        <v/>
      </c>
      <c r="G9" s="89" t="str">
        <f t="shared" si="8"/>
        <v/>
      </c>
      <c r="H9" s="89" t="str">
        <f t="shared" si="8"/>
        <v/>
      </c>
      <c r="I9" s="89" t="str">
        <f t="shared" si="8"/>
        <v/>
      </c>
      <c r="J9" s="89" t="str">
        <f t="shared" si="8"/>
        <v/>
      </c>
      <c r="K9" s="89" t="str">
        <f t="shared" si="8"/>
        <v/>
      </c>
      <c r="L9" s="89" t="str">
        <f t="shared" si="8"/>
        <v/>
      </c>
      <c r="M9" s="89" t="str">
        <f t="shared" si="8"/>
        <v/>
      </c>
      <c r="N9" s="89" t="str">
        <f t="shared" si="8"/>
        <v/>
      </c>
      <c r="O9" s="90" t="str">
        <f t="shared" si="8"/>
        <v/>
      </c>
    </row>
    <row r="10" spans="1:15" x14ac:dyDescent="0.55000000000000004">
      <c r="A10" s="85" t="str">
        <f t="shared" ref="A10:O10" si="9">IF(A34="$","",A34)</f>
        <v/>
      </c>
      <c r="B10" s="86" t="str">
        <f t="shared" si="9"/>
        <v/>
      </c>
      <c r="C10" s="86" t="str">
        <f t="shared" si="9"/>
        <v/>
      </c>
      <c r="D10" s="86" t="str">
        <f t="shared" si="9"/>
        <v/>
      </c>
      <c r="E10" s="86" t="str">
        <f t="shared" si="9"/>
        <v/>
      </c>
      <c r="F10" s="86" t="str">
        <f t="shared" si="9"/>
        <v/>
      </c>
      <c r="G10" s="86" t="str">
        <f t="shared" si="9"/>
        <v/>
      </c>
      <c r="H10" s="86" t="str">
        <f t="shared" si="9"/>
        <v/>
      </c>
      <c r="I10" s="86" t="str">
        <f t="shared" si="9"/>
        <v/>
      </c>
      <c r="J10" s="86" t="str">
        <f t="shared" si="9"/>
        <v/>
      </c>
      <c r="K10" s="86" t="str">
        <f t="shared" si="9"/>
        <v/>
      </c>
      <c r="L10" s="86" t="str">
        <f t="shared" si="9"/>
        <v/>
      </c>
      <c r="M10" s="86" t="str">
        <f t="shared" si="9"/>
        <v/>
      </c>
      <c r="N10" s="86" t="str">
        <f t="shared" si="9"/>
        <v/>
      </c>
      <c r="O10" s="87" t="str">
        <f t="shared" si="9"/>
        <v/>
      </c>
    </row>
    <row r="11" spans="1:15" x14ac:dyDescent="0.55000000000000004">
      <c r="A11" s="88" t="str">
        <f t="shared" ref="A11:O11" si="10">IF(A35="$","",A35)</f>
        <v/>
      </c>
      <c r="B11" s="89" t="str">
        <f t="shared" si="10"/>
        <v/>
      </c>
      <c r="C11" s="89" t="str">
        <f t="shared" si="10"/>
        <v/>
      </c>
      <c r="D11" s="89" t="str">
        <f t="shared" si="10"/>
        <v/>
      </c>
      <c r="E11" s="89" t="str">
        <f t="shared" si="10"/>
        <v/>
      </c>
      <c r="F11" s="89" t="str">
        <f t="shared" si="10"/>
        <v/>
      </c>
      <c r="G11" s="89" t="str">
        <f t="shared" si="10"/>
        <v/>
      </c>
      <c r="H11" s="89" t="str">
        <f t="shared" si="10"/>
        <v/>
      </c>
      <c r="I11" s="89" t="str">
        <f t="shared" si="10"/>
        <v/>
      </c>
      <c r="J11" s="89" t="str">
        <f t="shared" si="10"/>
        <v/>
      </c>
      <c r="K11" s="89" t="str">
        <f t="shared" si="10"/>
        <v/>
      </c>
      <c r="L11" s="89" t="str">
        <f t="shared" si="10"/>
        <v/>
      </c>
      <c r="M11" s="89" t="str">
        <f t="shared" si="10"/>
        <v/>
      </c>
      <c r="N11" s="89" t="str">
        <f t="shared" si="10"/>
        <v/>
      </c>
      <c r="O11" s="90" t="str">
        <f t="shared" si="10"/>
        <v/>
      </c>
    </row>
    <row r="12" spans="1:15" x14ac:dyDescent="0.55000000000000004">
      <c r="A12" s="85" t="str">
        <f t="shared" ref="A12:O12" si="11">IF(A36="$","",A36)</f>
        <v/>
      </c>
      <c r="B12" s="86" t="str">
        <f t="shared" si="11"/>
        <v/>
      </c>
      <c r="C12" s="86" t="str">
        <f t="shared" si="11"/>
        <v/>
      </c>
      <c r="D12" s="86" t="str">
        <f t="shared" si="11"/>
        <v/>
      </c>
      <c r="E12" s="86" t="str">
        <f t="shared" si="11"/>
        <v/>
      </c>
      <c r="F12" s="86" t="str">
        <f t="shared" si="11"/>
        <v/>
      </c>
      <c r="G12" s="86" t="str">
        <f t="shared" si="11"/>
        <v/>
      </c>
      <c r="H12" s="86" t="str">
        <f t="shared" si="11"/>
        <v/>
      </c>
      <c r="I12" s="86" t="str">
        <f t="shared" si="11"/>
        <v/>
      </c>
      <c r="J12" s="86" t="str">
        <f t="shared" si="11"/>
        <v/>
      </c>
      <c r="K12" s="86" t="str">
        <f t="shared" si="11"/>
        <v/>
      </c>
      <c r="L12" s="86" t="str">
        <f t="shared" si="11"/>
        <v/>
      </c>
      <c r="M12" s="86" t="str">
        <f t="shared" si="11"/>
        <v/>
      </c>
      <c r="N12" s="86" t="str">
        <f t="shared" si="11"/>
        <v/>
      </c>
      <c r="O12" s="87" t="str">
        <f t="shared" si="11"/>
        <v/>
      </c>
    </row>
    <row r="13" spans="1:15" x14ac:dyDescent="0.55000000000000004">
      <c r="A13" s="88" t="str">
        <f t="shared" ref="A13:O13" si="12">IF(A37="$","",A37)</f>
        <v/>
      </c>
      <c r="B13" s="89" t="str">
        <f t="shared" si="12"/>
        <v/>
      </c>
      <c r="C13" s="89" t="str">
        <f t="shared" si="12"/>
        <v/>
      </c>
      <c r="D13" s="89" t="str">
        <f t="shared" si="12"/>
        <v/>
      </c>
      <c r="E13" s="89" t="str">
        <f t="shared" si="12"/>
        <v/>
      </c>
      <c r="F13" s="89" t="str">
        <f t="shared" si="12"/>
        <v/>
      </c>
      <c r="G13" s="89" t="str">
        <f t="shared" si="12"/>
        <v/>
      </c>
      <c r="H13" s="89" t="str">
        <f t="shared" si="12"/>
        <v/>
      </c>
      <c r="I13" s="89" t="str">
        <f t="shared" si="12"/>
        <v/>
      </c>
      <c r="J13" s="89" t="str">
        <f t="shared" si="12"/>
        <v/>
      </c>
      <c r="K13" s="89" t="str">
        <f t="shared" si="12"/>
        <v/>
      </c>
      <c r="L13" s="89" t="str">
        <f t="shared" si="12"/>
        <v/>
      </c>
      <c r="M13" s="89" t="str">
        <f t="shared" si="12"/>
        <v/>
      </c>
      <c r="N13" s="89" t="str">
        <f t="shared" si="12"/>
        <v/>
      </c>
      <c r="O13" s="90" t="str">
        <f t="shared" si="12"/>
        <v/>
      </c>
    </row>
    <row r="14" spans="1:15" x14ac:dyDescent="0.55000000000000004">
      <c r="A14" s="85" t="str">
        <f t="shared" ref="A14:O14" si="13">IF(A38="$","",A38)</f>
        <v/>
      </c>
      <c r="B14" s="86" t="str">
        <f t="shared" si="13"/>
        <v/>
      </c>
      <c r="C14" s="86" t="str">
        <f t="shared" si="13"/>
        <v/>
      </c>
      <c r="D14" s="86" t="str">
        <f t="shared" si="13"/>
        <v/>
      </c>
      <c r="E14" s="86" t="str">
        <f t="shared" si="13"/>
        <v/>
      </c>
      <c r="F14" s="86" t="str">
        <f t="shared" si="13"/>
        <v/>
      </c>
      <c r="G14" s="86" t="str">
        <f t="shared" si="13"/>
        <v/>
      </c>
      <c r="H14" s="86" t="str">
        <f t="shared" si="13"/>
        <v/>
      </c>
      <c r="I14" s="86" t="str">
        <f t="shared" si="13"/>
        <v/>
      </c>
      <c r="J14" s="86" t="str">
        <f t="shared" si="13"/>
        <v/>
      </c>
      <c r="K14" s="86" t="str">
        <f t="shared" si="13"/>
        <v/>
      </c>
      <c r="L14" s="86" t="str">
        <f t="shared" si="13"/>
        <v/>
      </c>
      <c r="M14" s="86" t="str">
        <f t="shared" si="13"/>
        <v/>
      </c>
      <c r="N14" s="86" t="str">
        <f t="shared" si="13"/>
        <v/>
      </c>
      <c r="O14" s="87" t="str">
        <f t="shared" si="13"/>
        <v/>
      </c>
    </row>
    <row r="15" spans="1:15" x14ac:dyDescent="0.55000000000000004">
      <c r="A15" s="88" t="str">
        <f t="shared" ref="A15:O15" si="14">IF(A39="$","",A39)</f>
        <v/>
      </c>
      <c r="B15" s="89" t="str">
        <f t="shared" si="14"/>
        <v/>
      </c>
      <c r="C15" s="89" t="str">
        <f t="shared" si="14"/>
        <v/>
      </c>
      <c r="D15" s="89" t="str">
        <f t="shared" si="14"/>
        <v/>
      </c>
      <c r="E15" s="89" t="str">
        <f t="shared" si="14"/>
        <v/>
      </c>
      <c r="F15" s="89" t="str">
        <f t="shared" si="14"/>
        <v/>
      </c>
      <c r="G15" s="89" t="str">
        <f t="shared" si="14"/>
        <v/>
      </c>
      <c r="H15" s="89" t="str">
        <f t="shared" si="14"/>
        <v/>
      </c>
      <c r="I15" s="89" t="str">
        <f t="shared" si="14"/>
        <v/>
      </c>
      <c r="J15" s="89" t="str">
        <f t="shared" si="14"/>
        <v/>
      </c>
      <c r="K15" s="89" t="str">
        <f t="shared" si="14"/>
        <v/>
      </c>
      <c r="L15" s="89" t="str">
        <f t="shared" si="14"/>
        <v/>
      </c>
      <c r="M15" s="89" t="str">
        <f t="shared" si="14"/>
        <v/>
      </c>
      <c r="N15" s="89" t="str">
        <f t="shared" si="14"/>
        <v/>
      </c>
      <c r="O15" s="90" t="str">
        <f t="shared" si="14"/>
        <v/>
      </c>
    </row>
    <row r="16" spans="1:15" x14ac:dyDescent="0.55000000000000004">
      <c r="A16" s="85" t="str">
        <f t="shared" ref="A16:O16" si="15">IF(A40="$","",A40)</f>
        <v/>
      </c>
      <c r="B16" s="86" t="str">
        <f t="shared" si="15"/>
        <v/>
      </c>
      <c r="C16" s="86" t="str">
        <f t="shared" si="15"/>
        <v/>
      </c>
      <c r="D16" s="86" t="str">
        <f t="shared" si="15"/>
        <v/>
      </c>
      <c r="E16" s="86" t="str">
        <f t="shared" si="15"/>
        <v/>
      </c>
      <c r="F16" s="86" t="str">
        <f t="shared" si="15"/>
        <v/>
      </c>
      <c r="G16" s="86" t="str">
        <f t="shared" si="15"/>
        <v/>
      </c>
      <c r="H16" s="86" t="str">
        <f t="shared" si="15"/>
        <v/>
      </c>
      <c r="I16" s="86" t="str">
        <f t="shared" si="15"/>
        <v/>
      </c>
      <c r="J16" s="86" t="str">
        <f t="shared" si="15"/>
        <v/>
      </c>
      <c r="K16" s="86" t="str">
        <f t="shared" si="15"/>
        <v/>
      </c>
      <c r="L16" s="86" t="str">
        <f t="shared" si="15"/>
        <v/>
      </c>
      <c r="M16" s="86" t="str">
        <f t="shared" si="15"/>
        <v/>
      </c>
      <c r="N16" s="86" t="str">
        <f t="shared" si="15"/>
        <v/>
      </c>
      <c r="O16" s="87" t="str">
        <f t="shared" si="15"/>
        <v/>
      </c>
    </row>
    <row r="17" spans="1:16" x14ac:dyDescent="0.55000000000000004">
      <c r="A17" s="88" t="str">
        <f t="shared" ref="A17:O17" si="16">IF(A41="$","",A41)</f>
        <v/>
      </c>
      <c r="B17" s="89" t="str">
        <f t="shared" si="16"/>
        <v/>
      </c>
      <c r="C17" s="89" t="str">
        <f t="shared" si="16"/>
        <v/>
      </c>
      <c r="D17" s="89" t="str">
        <f t="shared" si="16"/>
        <v/>
      </c>
      <c r="E17" s="89" t="str">
        <f t="shared" si="16"/>
        <v/>
      </c>
      <c r="F17" s="89" t="str">
        <f t="shared" si="16"/>
        <v/>
      </c>
      <c r="G17" s="89" t="str">
        <f t="shared" si="16"/>
        <v/>
      </c>
      <c r="H17" s="89" t="str">
        <f t="shared" si="16"/>
        <v/>
      </c>
      <c r="I17" s="89" t="str">
        <f t="shared" si="16"/>
        <v/>
      </c>
      <c r="J17" s="89" t="str">
        <f t="shared" si="16"/>
        <v/>
      </c>
      <c r="K17" s="89" t="str">
        <f t="shared" si="16"/>
        <v/>
      </c>
      <c r="L17" s="89" t="str">
        <f t="shared" si="16"/>
        <v/>
      </c>
      <c r="M17" s="89" t="str">
        <f t="shared" si="16"/>
        <v/>
      </c>
      <c r="N17" s="89" t="str">
        <f t="shared" si="16"/>
        <v/>
      </c>
      <c r="O17" s="90" t="str">
        <f t="shared" si="16"/>
        <v/>
      </c>
    </row>
    <row r="18" spans="1:16" x14ac:dyDescent="0.55000000000000004">
      <c r="A18" s="91" t="str">
        <f t="shared" ref="A18:O18" si="17">IF(A42="$","",A42)</f>
        <v/>
      </c>
      <c r="B18" s="42" t="str">
        <f t="shared" si="17"/>
        <v/>
      </c>
      <c r="C18" s="42" t="str">
        <f t="shared" si="17"/>
        <v/>
      </c>
      <c r="D18" s="42" t="str">
        <f t="shared" si="17"/>
        <v/>
      </c>
      <c r="E18" s="42" t="str">
        <f t="shared" si="17"/>
        <v/>
      </c>
      <c r="F18" s="42" t="str">
        <f t="shared" si="17"/>
        <v/>
      </c>
      <c r="G18" s="42" t="str">
        <f t="shared" si="17"/>
        <v/>
      </c>
      <c r="H18" s="42" t="str">
        <f t="shared" si="17"/>
        <v/>
      </c>
      <c r="I18" s="42" t="str">
        <f t="shared" si="17"/>
        <v/>
      </c>
      <c r="J18" s="42" t="str">
        <f t="shared" si="17"/>
        <v/>
      </c>
      <c r="K18" s="42" t="str">
        <f t="shared" si="17"/>
        <v/>
      </c>
      <c r="L18" s="42" t="str">
        <f t="shared" si="17"/>
        <v/>
      </c>
      <c r="M18" s="42" t="str">
        <f t="shared" si="17"/>
        <v/>
      </c>
      <c r="N18" s="42" t="str">
        <f t="shared" si="17"/>
        <v/>
      </c>
      <c r="O18" s="92" t="str">
        <f t="shared" si="17"/>
        <v/>
      </c>
    </row>
    <row r="19" spans="1:16" x14ac:dyDescent="0.55000000000000004">
      <c r="A19" s="93" t="str">
        <f t="shared" ref="A19:O19" si="18">IF(A43="$","",A43)</f>
        <v/>
      </c>
      <c r="B19" s="94" t="str">
        <f t="shared" si="18"/>
        <v/>
      </c>
      <c r="C19" s="94" t="str">
        <f t="shared" si="18"/>
        <v/>
      </c>
      <c r="D19" s="94" t="str">
        <f t="shared" si="18"/>
        <v/>
      </c>
      <c r="E19" s="94" t="str">
        <f t="shared" si="18"/>
        <v/>
      </c>
      <c r="F19" s="94" t="str">
        <f t="shared" si="18"/>
        <v/>
      </c>
      <c r="G19" s="94" t="str">
        <f t="shared" si="18"/>
        <v/>
      </c>
      <c r="H19" s="94" t="str">
        <f t="shared" si="18"/>
        <v/>
      </c>
      <c r="I19" s="94" t="str">
        <f t="shared" si="18"/>
        <v/>
      </c>
      <c r="J19" s="94" t="str">
        <f t="shared" si="18"/>
        <v/>
      </c>
      <c r="K19" s="94" t="str">
        <f t="shared" si="18"/>
        <v/>
      </c>
      <c r="L19" s="94" t="str">
        <f t="shared" si="18"/>
        <v/>
      </c>
      <c r="M19" s="94" t="str">
        <f t="shared" si="18"/>
        <v/>
      </c>
      <c r="N19" s="94" t="str">
        <f t="shared" si="18"/>
        <v/>
      </c>
      <c r="O19" s="95" t="str">
        <f t="shared" si="18"/>
        <v/>
      </c>
    </row>
    <row r="20" spans="1:16" ht="14.7" thickBot="1" x14ac:dyDescent="0.6">
      <c r="A20" s="96" t="str">
        <f t="shared" ref="A20:O20" si="19">IF(A44="$","",A44)</f>
        <v/>
      </c>
      <c r="B20" s="97" t="str">
        <f t="shared" si="19"/>
        <v/>
      </c>
      <c r="C20" s="97" t="str">
        <f t="shared" si="19"/>
        <v/>
      </c>
      <c r="D20" s="97" t="str">
        <f t="shared" si="19"/>
        <v/>
      </c>
      <c r="E20" s="97" t="str">
        <f t="shared" si="19"/>
        <v/>
      </c>
      <c r="F20" s="97" t="str">
        <f t="shared" si="19"/>
        <v/>
      </c>
      <c r="G20" s="97" t="str">
        <f t="shared" si="19"/>
        <v/>
      </c>
      <c r="H20" s="97" t="str">
        <f t="shared" si="19"/>
        <v/>
      </c>
      <c r="I20" s="97" t="str">
        <f t="shared" si="19"/>
        <v/>
      </c>
      <c r="J20" s="97" t="str">
        <f t="shared" si="19"/>
        <v/>
      </c>
      <c r="K20" s="97" t="str">
        <f t="shared" si="19"/>
        <v/>
      </c>
      <c r="L20" s="97" t="str">
        <f t="shared" si="19"/>
        <v/>
      </c>
      <c r="M20" s="97" t="str">
        <f t="shared" si="19"/>
        <v/>
      </c>
      <c r="N20" s="97" t="str">
        <f t="shared" si="19"/>
        <v/>
      </c>
      <c r="O20" s="98" t="str">
        <f t="shared" si="19"/>
        <v/>
      </c>
    </row>
    <row r="21" spans="1:16" ht="14.7" thickTop="1" x14ac:dyDescent="0.55000000000000004"/>
    <row r="22" spans="1:16" x14ac:dyDescent="0.55000000000000004">
      <c r="A22" s="12" t="s">
        <v>83</v>
      </c>
      <c r="B22" s="12"/>
      <c r="C22" s="12"/>
      <c r="D22" s="12"/>
    </row>
    <row r="24" spans="1:16" ht="14.7" thickBot="1" x14ac:dyDescent="0.6">
      <c r="A24" s="4"/>
      <c r="B24" s="4"/>
      <c r="C24" s="4"/>
      <c r="D24" s="4"/>
      <c r="E24" s="4"/>
      <c r="F24" s="4"/>
      <c r="G24" s="4"/>
      <c r="H24" s="4"/>
      <c r="I24" s="4"/>
      <c r="J24" s="4"/>
      <c r="K24" s="4"/>
      <c r="L24" s="4"/>
      <c r="M24" s="4"/>
      <c r="N24" s="4"/>
      <c r="O24" s="4"/>
      <c r="P24" s="4"/>
    </row>
    <row r="25" spans="1:16" ht="14.7" thickTop="1" x14ac:dyDescent="0.55000000000000004">
      <c r="A25" s="13" t="str">
        <f>TEXTEINGABE!K89</f>
        <v>D</v>
      </c>
      <c r="B25" s="14" t="str">
        <f>TEXTEINGABE!L89</f>
        <v>E</v>
      </c>
      <c r="C25" s="14" t="str">
        <f>TEXTEINGABE!M89</f>
        <v>R</v>
      </c>
      <c r="D25" s="14" t="str">
        <f>TEXTEINGABE!N89</f>
        <v>$</v>
      </c>
      <c r="E25" s="14" t="str">
        <f>TEXTEINGABE!O89</f>
        <v>B</v>
      </c>
      <c r="F25" s="14" t="str">
        <f>TEXTEINGABE!P89</f>
        <v>E</v>
      </c>
      <c r="G25" s="14" t="str">
        <f>TEXTEINGABE!Q89</f>
        <v>T</v>
      </c>
      <c r="H25" s="14" t="str">
        <f>TEXTEINGABE!R89</f>
        <v>R</v>
      </c>
      <c r="I25" s="14" t="str">
        <f>TEXTEINGABE!S89</f>
        <v>A</v>
      </c>
      <c r="J25" s="14" t="str">
        <f>TEXTEINGABE!T89</f>
        <v>G</v>
      </c>
      <c r="K25" s="14" t="str">
        <f>TEXTEINGABE!U89</f>
        <v>$</v>
      </c>
      <c r="L25" s="14" t="str">
        <f>TEXTEINGABE!V89</f>
        <v>B</v>
      </c>
      <c r="M25" s="14" t="str">
        <f>TEXTEINGABE!W89</f>
        <v>E</v>
      </c>
      <c r="N25" s="14" t="str">
        <f>TEXTEINGABE!X89</f>
        <v>L</v>
      </c>
      <c r="O25" s="15" t="str">
        <f>TEXTEINGABE!Y89</f>
        <v>A</v>
      </c>
      <c r="P25" s="4"/>
    </row>
    <row r="26" spans="1:16" x14ac:dyDescent="0.55000000000000004">
      <c r="A26" s="16" t="str">
        <f>TEXTEINGABE!Z89</f>
        <v>E</v>
      </c>
      <c r="B26" s="17" t="str">
        <f>TEXTEINGABE!AA89</f>
        <v>U</v>
      </c>
      <c r="C26" s="17" t="str">
        <f>TEXTEINGABE!AB89</f>
        <v>F</v>
      </c>
      <c r="D26" s="17" t="str">
        <f>TEXTEINGABE!AC89</f>
        <v>T</v>
      </c>
      <c r="E26" s="17" t="str">
        <f>TEXTEINGABE!AD89</f>
        <v>$</v>
      </c>
      <c r="F26" s="17" t="str">
        <f>TEXTEINGABE!AE89</f>
        <v>S</v>
      </c>
      <c r="G26" s="17" t="str">
        <f>TEXTEINGABE!AF89</f>
        <v>I</v>
      </c>
      <c r="H26" s="17" t="str">
        <f>TEXTEINGABE!AG89</f>
        <v>C</v>
      </c>
      <c r="I26" s="17" t="str">
        <f>TEXTEINGABE!AH89</f>
        <v>H</v>
      </c>
      <c r="J26" s="17" t="str">
        <f>TEXTEINGABE!AI89</f>
        <v>$</v>
      </c>
      <c r="K26" s="17" t="str">
        <f>TEXTEINGABE!AJ89</f>
        <v>A</v>
      </c>
      <c r="L26" s="17" t="str">
        <f>TEXTEINGABE!AK89</f>
        <v>U</v>
      </c>
      <c r="M26" s="17" t="str">
        <f>TEXTEINGABE!AL89</f>
        <v>F</v>
      </c>
      <c r="N26" s="17" t="str">
        <f>TEXTEINGABE!AM89</f>
        <v>$</v>
      </c>
      <c r="O26" s="18" t="str">
        <f>TEXTEINGABE!AN89</f>
        <v>C</v>
      </c>
      <c r="P26" s="4"/>
    </row>
    <row r="27" spans="1:16" x14ac:dyDescent="0.55000000000000004">
      <c r="A27" s="16" t="str">
        <f>TEXTEINGABE!AO89</f>
        <v>H</v>
      </c>
      <c r="B27" s="17" t="str">
        <f>TEXTEINGABE!AP89</f>
        <v>F</v>
      </c>
      <c r="C27" s="17" t="str">
        <f>TEXTEINGABE!AQ89</f>
        <v>$</v>
      </c>
      <c r="D27" s="17" t="str">
        <f>TEXTEINGABE!AR89</f>
        <v>D</v>
      </c>
      <c r="E27" s="17" t="str">
        <f>TEXTEINGABE!AS89</f>
        <v>R</v>
      </c>
      <c r="F27" s="17" t="str">
        <f>TEXTEINGABE!AT89</f>
        <v>E</v>
      </c>
      <c r="G27" s="17" t="str">
        <f>TEXTEINGABE!AU89</f>
        <v>I</v>
      </c>
      <c r="H27" s="17" t="str">
        <f>TEXTEINGABE!AV89</f>
        <v>T</v>
      </c>
      <c r="I27" s="17" t="str">
        <f>TEXTEINGABE!AW89</f>
        <v>A</v>
      </c>
      <c r="J27" s="17" t="str">
        <f>TEXTEINGABE!AX89</f>
        <v>U</v>
      </c>
      <c r="K27" s="17" t="str">
        <f>TEXTEINGABE!AY89</f>
        <v>S</v>
      </c>
      <c r="L27" s="17" t="str">
        <f>TEXTEINGABE!AZ89</f>
        <v>E</v>
      </c>
      <c r="M27" s="17" t="str">
        <f>TEXTEINGABE!BA89</f>
        <v>N</v>
      </c>
      <c r="N27" s="17" t="str">
        <f>TEXTEINGABE!BB89</f>
        <v>D</v>
      </c>
      <c r="O27" s="18" t="str">
        <f>TEXTEINGABE!BC89</f>
        <v>A</v>
      </c>
      <c r="P27" s="4"/>
    </row>
    <row r="28" spans="1:16" x14ac:dyDescent="0.55000000000000004">
      <c r="A28" s="16" t="str">
        <f>TEXTEINGABE!BD89</f>
        <v>C</v>
      </c>
      <c r="B28" s="17" t="str">
        <f>TEXTEINGABE!BE89</f>
        <v>H</v>
      </c>
      <c r="C28" s="17" t="str">
        <f>TEXTEINGABE!BF89</f>
        <v>T</v>
      </c>
      <c r="D28" s="17" t="str">
        <f>TEXTEINGABE!BG89</f>
        <v>H</v>
      </c>
      <c r="E28" s="17" t="str">
        <f>TEXTEINGABE!BH89</f>
        <v>U</v>
      </c>
      <c r="F28" s="17" t="str">
        <f>TEXTEINGABE!BI89</f>
        <v>N</v>
      </c>
      <c r="G28" s="17" t="str">
        <f>TEXTEINGABE!BJ89</f>
        <v>D</v>
      </c>
      <c r="H28" s="17" t="str">
        <f>TEXTEINGABE!BK89</f>
        <v>E</v>
      </c>
      <c r="I28" s="17" t="str">
        <f>TEXTEINGABE!BL89</f>
        <v>R</v>
      </c>
      <c r="J28" s="17" t="str">
        <f>TEXTEINGABE!BM89</f>
        <v>T</v>
      </c>
      <c r="K28" s="17" t="str">
        <f>TEXTEINGABE!BN89</f>
        <v>E</v>
      </c>
      <c r="L28" s="17" t="str">
        <f>TEXTEINGABE!BO89</f>
        <v>I</v>
      </c>
      <c r="M28" s="17" t="str">
        <f>TEXTEINGABE!BP89</f>
        <v>N</v>
      </c>
      <c r="N28" s="17" t="str">
        <f>TEXTEINGABE!BQ89</f>
        <v>U</v>
      </c>
      <c r="O28" s="18" t="str">
        <f>TEXTEINGABE!BR89</f>
        <v>N</v>
      </c>
      <c r="P28" s="4"/>
    </row>
    <row r="29" spans="1:16" x14ac:dyDescent="0.55000000000000004">
      <c r="A29" s="16" t="str">
        <f>TEXTEINGABE!BS89</f>
        <v>D</v>
      </c>
      <c r="B29" s="17" t="str">
        <f>TEXTEINGABE!BT89</f>
        <v>V</v>
      </c>
      <c r="C29" s="17" t="str">
        <f>TEXTEINGABE!BU89</f>
        <v>I</v>
      </c>
      <c r="D29" s="17" t="str">
        <f>TEXTEINGABE!BV89</f>
        <v>E</v>
      </c>
      <c r="E29" s="17" t="str">
        <f>TEXTEINGABE!BW89</f>
        <v>R</v>
      </c>
      <c r="F29" s="17" t="str">
        <f>TEXTEINGABE!BX89</f>
        <v>Z</v>
      </c>
      <c r="G29" s="17" t="str">
        <f>TEXTEINGABE!BY89</f>
        <v>I</v>
      </c>
      <c r="H29" s="17" t="str">
        <f>TEXTEINGABE!BZ89</f>
        <v>G</v>
      </c>
      <c r="I29" s="17" t="str">
        <f>TEXTEINGABE!CA89</f>
        <v>$</v>
      </c>
      <c r="J29" s="17" t="str">
        <f>TEXTEINGABE!CB89</f>
        <v>P</v>
      </c>
      <c r="K29" s="17" t="str">
        <f>TEXTEINGABE!CC89</f>
        <v>U</v>
      </c>
      <c r="L29" s="17" t="str">
        <f>TEXTEINGABE!CD89</f>
        <v>N</v>
      </c>
      <c r="M29" s="17" t="str">
        <f>TEXTEINGABE!CE89</f>
        <v>K</v>
      </c>
      <c r="N29" s="17" t="str">
        <f>TEXTEINGABE!CF89</f>
        <v>T</v>
      </c>
      <c r="O29" s="18" t="str">
        <f>TEXTEINGABE!CG89</f>
        <v>$</v>
      </c>
      <c r="P29" s="4"/>
    </row>
    <row r="30" spans="1:16" x14ac:dyDescent="0.55000000000000004">
      <c r="A30" s="16" t="str">
        <f>TEXTEINGABE!CH89</f>
        <v>F</v>
      </c>
      <c r="B30" s="17" t="str">
        <f>TEXTEINGABE!CI89</f>
        <v>U</v>
      </c>
      <c r="C30" s="17" t="str">
        <f>TEXTEINGABE!CJ89</f>
        <v>E</v>
      </c>
      <c r="D30" s="17" t="str">
        <f>TEXTEINGABE!CK89</f>
        <v>N</v>
      </c>
      <c r="E30" s="17" t="str">
        <f>TEXTEINGABE!CL89</f>
        <v>F</v>
      </c>
      <c r="F30" s="17" t="str">
        <f>TEXTEINGABE!CM89</f>
        <v>U</v>
      </c>
      <c r="G30" s="17" t="str">
        <f>TEXTEINGABE!CN89</f>
        <v>N</v>
      </c>
      <c r="H30" s="17" t="str">
        <f>TEXTEINGABE!CO89</f>
        <v>D</v>
      </c>
      <c r="I30" s="17" t="str">
        <f>TEXTEINGABE!CP89</f>
        <v>S</v>
      </c>
      <c r="J30" s="17" t="str">
        <f>TEXTEINGABE!CQ89</f>
        <v>I</v>
      </c>
      <c r="K30" s="17" t="str">
        <f>TEXTEINGABE!CR89</f>
        <v>E</v>
      </c>
      <c r="L30" s="17" t="str">
        <f>TEXTEINGABE!CS89</f>
        <v>B</v>
      </c>
      <c r="M30" s="17" t="str">
        <f>TEXTEINGABE!CT89</f>
        <v>Z</v>
      </c>
      <c r="N30" s="17" t="str">
        <f>TEXTEINGABE!CU89</f>
        <v>I</v>
      </c>
      <c r="O30" s="18" t="str">
        <f>TEXTEINGABE!CV89</f>
        <v>G</v>
      </c>
      <c r="P30" s="4"/>
    </row>
    <row r="31" spans="1:16" x14ac:dyDescent="0.55000000000000004">
      <c r="A31" s="16" t="str">
        <f>TEXTEINGABE!CW89</f>
        <v>$</v>
      </c>
      <c r="B31" s="17" t="str">
        <f>TEXTEINGABE!CX89</f>
        <v>$</v>
      </c>
      <c r="C31" s="17" t="str">
        <f>TEXTEINGABE!CY89</f>
        <v>$</v>
      </c>
      <c r="D31" s="17" t="str">
        <f>TEXTEINGABE!CZ89</f>
        <v>$</v>
      </c>
      <c r="E31" s="17" t="str">
        <f>TEXTEINGABE!DA89</f>
        <v>$</v>
      </c>
      <c r="F31" s="17" t="str">
        <f>TEXTEINGABE!DB89</f>
        <v>$</v>
      </c>
      <c r="G31" s="17" t="str">
        <f>TEXTEINGABE!DC89</f>
        <v>$</v>
      </c>
      <c r="H31" s="17" t="str">
        <f>TEXTEINGABE!DD89</f>
        <v>$</v>
      </c>
      <c r="I31" s="17" t="str">
        <f>TEXTEINGABE!DE89</f>
        <v>$</v>
      </c>
      <c r="J31" s="17" t="str">
        <f>TEXTEINGABE!DF89</f>
        <v>$</v>
      </c>
      <c r="K31" s="17" t="str">
        <f>TEXTEINGABE!DG89</f>
        <v>$</v>
      </c>
      <c r="L31" s="17" t="str">
        <f>TEXTEINGABE!DH89</f>
        <v>$</v>
      </c>
      <c r="M31" s="17" t="str">
        <f>TEXTEINGABE!DI89</f>
        <v>$</v>
      </c>
      <c r="N31" s="17" t="str">
        <f>TEXTEINGABE!DJ89</f>
        <v>$</v>
      </c>
      <c r="O31" s="18" t="str">
        <f>TEXTEINGABE!DK89</f>
        <v>$</v>
      </c>
      <c r="P31" s="4"/>
    </row>
    <row r="32" spans="1:16" x14ac:dyDescent="0.55000000000000004">
      <c r="A32" s="16" t="str">
        <f>TEXTEINGABE!DL89</f>
        <v>$</v>
      </c>
      <c r="B32" s="17" t="str">
        <f>TEXTEINGABE!DM89</f>
        <v>$</v>
      </c>
      <c r="C32" s="17" t="str">
        <f>TEXTEINGABE!DN89</f>
        <v>$</v>
      </c>
      <c r="D32" s="17" t="str">
        <f>TEXTEINGABE!DO89</f>
        <v>$</v>
      </c>
      <c r="E32" s="17" t="str">
        <f>TEXTEINGABE!DP89</f>
        <v>$</v>
      </c>
      <c r="F32" s="17" t="str">
        <f>TEXTEINGABE!DQ89</f>
        <v>$</v>
      </c>
      <c r="G32" s="17" t="str">
        <f>TEXTEINGABE!DR89</f>
        <v>$</v>
      </c>
      <c r="H32" s="17" t="str">
        <f>TEXTEINGABE!DS89</f>
        <v>$</v>
      </c>
      <c r="I32" s="17" t="str">
        <f>TEXTEINGABE!DT89</f>
        <v>$</v>
      </c>
      <c r="J32" s="17" t="str">
        <f>TEXTEINGABE!DU89</f>
        <v>$</v>
      </c>
      <c r="K32" s="17" t="str">
        <f>TEXTEINGABE!DV89</f>
        <v>$</v>
      </c>
      <c r="L32" s="17" t="str">
        <f>TEXTEINGABE!DW89</f>
        <v>$</v>
      </c>
      <c r="M32" s="17" t="str">
        <f>TEXTEINGABE!DX89</f>
        <v>$</v>
      </c>
      <c r="N32" s="17" t="str">
        <f>TEXTEINGABE!DY89</f>
        <v>$</v>
      </c>
      <c r="O32" s="18" t="str">
        <f>TEXTEINGABE!DZ89</f>
        <v>$</v>
      </c>
      <c r="P32" s="4"/>
    </row>
    <row r="33" spans="1:16" x14ac:dyDescent="0.55000000000000004">
      <c r="A33" s="16" t="str">
        <f>TEXTEINGABE!EA89</f>
        <v>$</v>
      </c>
      <c r="B33" s="17" t="str">
        <f>TEXTEINGABE!EB89</f>
        <v>$</v>
      </c>
      <c r="C33" s="17" t="str">
        <f>TEXTEINGABE!EC89</f>
        <v>$</v>
      </c>
      <c r="D33" s="17" t="str">
        <f>TEXTEINGABE!ED89</f>
        <v>$</v>
      </c>
      <c r="E33" s="17" t="str">
        <f>TEXTEINGABE!EE89</f>
        <v>$</v>
      </c>
      <c r="F33" s="17" t="str">
        <f>TEXTEINGABE!EF89</f>
        <v>$</v>
      </c>
      <c r="G33" s="17" t="str">
        <f>TEXTEINGABE!EG89</f>
        <v>$</v>
      </c>
      <c r="H33" s="17" t="str">
        <f>TEXTEINGABE!EH89</f>
        <v>$</v>
      </c>
      <c r="I33" s="17" t="str">
        <f>TEXTEINGABE!EI89</f>
        <v>$</v>
      </c>
      <c r="J33" s="17" t="str">
        <f>TEXTEINGABE!EJ89</f>
        <v>$</v>
      </c>
      <c r="K33" s="17" t="str">
        <f>TEXTEINGABE!EK89</f>
        <v>$</v>
      </c>
      <c r="L33" s="17" t="str">
        <f>TEXTEINGABE!EL89</f>
        <v>$</v>
      </c>
      <c r="M33" s="17" t="str">
        <f>TEXTEINGABE!EM89</f>
        <v>$</v>
      </c>
      <c r="N33" s="17" t="str">
        <f>TEXTEINGABE!EN89</f>
        <v>$</v>
      </c>
      <c r="O33" s="18" t="str">
        <f>TEXTEINGABE!EO89</f>
        <v>$</v>
      </c>
      <c r="P33" s="4"/>
    </row>
    <row r="34" spans="1:16" x14ac:dyDescent="0.55000000000000004">
      <c r="A34" s="16" t="str">
        <f>TEXTEINGABE!EP89</f>
        <v>$</v>
      </c>
      <c r="B34" s="17" t="str">
        <f>TEXTEINGABE!EQ89</f>
        <v>$</v>
      </c>
      <c r="C34" s="17" t="str">
        <f>TEXTEINGABE!ER89</f>
        <v>$</v>
      </c>
      <c r="D34" s="17" t="str">
        <f>TEXTEINGABE!ES89</f>
        <v>$</v>
      </c>
      <c r="E34" s="17" t="str">
        <f>TEXTEINGABE!ET89</f>
        <v>$</v>
      </c>
      <c r="F34" s="17" t="str">
        <f>TEXTEINGABE!EU89</f>
        <v>$</v>
      </c>
      <c r="G34" s="17" t="str">
        <f>TEXTEINGABE!EV89</f>
        <v>$</v>
      </c>
      <c r="H34" s="17" t="str">
        <f>TEXTEINGABE!EW89</f>
        <v>$</v>
      </c>
      <c r="I34" s="17" t="str">
        <f>TEXTEINGABE!EX89</f>
        <v>$</v>
      </c>
      <c r="J34" s="17" t="str">
        <f>TEXTEINGABE!EY89</f>
        <v>$</v>
      </c>
      <c r="K34" s="17" t="str">
        <f>TEXTEINGABE!EZ89</f>
        <v>$</v>
      </c>
      <c r="L34" s="17" t="str">
        <f>TEXTEINGABE!FA89</f>
        <v>$</v>
      </c>
      <c r="M34" s="17" t="str">
        <f>TEXTEINGABE!FB89</f>
        <v>$</v>
      </c>
      <c r="N34" s="17" t="str">
        <f>TEXTEINGABE!FC89</f>
        <v>$</v>
      </c>
      <c r="O34" s="18" t="str">
        <f>TEXTEINGABE!FD89</f>
        <v>$</v>
      </c>
      <c r="P34" s="4"/>
    </row>
    <row r="35" spans="1:16" x14ac:dyDescent="0.55000000000000004">
      <c r="A35" s="16" t="str">
        <f>TEXTEINGABE!FE89</f>
        <v>$</v>
      </c>
      <c r="B35" s="17" t="str">
        <f>TEXTEINGABE!FF89</f>
        <v>$</v>
      </c>
      <c r="C35" s="17" t="str">
        <f>TEXTEINGABE!FG89</f>
        <v>$</v>
      </c>
      <c r="D35" s="17" t="str">
        <f>TEXTEINGABE!FH89</f>
        <v>$</v>
      </c>
      <c r="E35" s="17" t="str">
        <f>TEXTEINGABE!FI89</f>
        <v>$</v>
      </c>
      <c r="F35" s="17" t="str">
        <f>TEXTEINGABE!FJ89</f>
        <v>$</v>
      </c>
      <c r="G35" s="17" t="str">
        <f>TEXTEINGABE!FK89</f>
        <v>$</v>
      </c>
      <c r="H35" s="17" t="str">
        <f>TEXTEINGABE!FL89</f>
        <v>$</v>
      </c>
      <c r="I35" s="17" t="str">
        <f>TEXTEINGABE!FM89</f>
        <v>$</v>
      </c>
      <c r="J35" s="17" t="str">
        <f>TEXTEINGABE!FN89</f>
        <v>$</v>
      </c>
      <c r="K35" s="17" t="str">
        <f>TEXTEINGABE!FO89</f>
        <v>$</v>
      </c>
      <c r="L35" s="17" t="str">
        <f>TEXTEINGABE!FP89</f>
        <v>$</v>
      </c>
      <c r="M35" s="17" t="str">
        <f>TEXTEINGABE!FQ89</f>
        <v>$</v>
      </c>
      <c r="N35" s="17" t="str">
        <f>TEXTEINGABE!FR89</f>
        <v>$</v>
      </c>
      <c r="O35" s="18" t="str">
        <f>TEXTEINGABE!FS89</f>
        <v>$</v>
      </c>
      <c r="P35" s="4"/>
    </row>
    <row r="36" spans="1:16" x14ac:dyDescent="0.55000000000000004">
      <c r="A36" s="16" t="str">
        <f>TEXTEINGABE!FT89</f>
        <v>$</v>
      </c>
      <c r="B36" s="17" t="str">
        <f>TEXTEINGABE!FU89</f>
        <v>$</v>
      </c>
      <c r="C36" s="17" t="str">
        <f>TEXTEINGABE!FV89</f>
        <v>$</v>
      </c>
      <c r="D36" s="17" t="str">
        <f>TEXTEINGABE!FW89</f>
        <v>$</v>
      </c>
      <c r="E36" s="17" t="str">
        <f>TEXTEINGABE!FX89</f>
        <v>$</v>
      </c>
      <c r="F36" s="17" t="str">
        <f>TEXTEINGABE!FY89</f>
        <v>$</v>
      </c>
      <c r="G36" s="17" t="str">
        <f>TEXTEINGABE!FZ89</f>
        <v>$</v>
      </c>
      <c r="H36" s="17" t="str">
        <f>TEXTEINGABE!GA89</f>
        <v>$</v>
      </c>
      <c r="I36" s="17" t="str">
        <f>TEXTEINGABE!GB89</f>
        <v>$</v>
      </c>
      <c r="J36" s="17" t="str">
        <f>TEXTEINGABE!GC89</f>
        <v>$</v>
      </c>
      <c r="K36" s="17" t="str">
        <f>TEXTEINGABE!GD89</f>
        <v>$</v>
      </c>
      <c r="L36" s="17" t="str">
        <f>TEXTEINGABE!GE89</f>
        <v>$</v>
      </c>
      <c r="M36" s="17" t="str">
        <f>TEXTEINGABE!GF89</f>
        <v>$</v>
      </c>
      <c r="N36" s="17" t="str">
        <f>TEXTEINGABE!GG89</f>
        <v>$</v>
      </c>
      <c r="O36" s="18" t="str">
        <f>TEXTEINGABE!GH89</f>
        <v>$</v>
      </c>
      <c r="P36" s="4"/>
    </row>
    <row r="37" spans="1:16" x14ac:dyDescent="0.55000000000000004">
      <c r="A37" s="16" t="str">
        <f>TEXTEINGABE!GI89</f>
        <v>$</v>
      </c>
      <c r="B37" s="17" t="str">
        <f>TEXTEINGABE!GJ89</f>
        <v>$</v>
      </c>
      <c r="C37" s="17" t="str">
        <f>TEXTEINGABE!GK89</f>
        <v>$</v>
      </c>
      <c r="D37" s="17" t="str">
        <f>TEXTEINGABE!GL89</f>
        <v>$</v>
      </c>
      <c r="E37" s="17" t="str">
        <f>TEXTEINGABE!GM89</f>
        <v>$</v>
      </c>
      <c r="F37" s="17" t="str">
        <f>TEXTEINGABE!GN89</f>
        <v>$</v>
      </c>
      <c r="G37" s="17" t="str">
        <f>TEXTEINGABE!GO89</f>
        <v>$</v>
      </c>
      <c r="H37" s="17" t="str">
        <f>TEXTEINGABE!GP89</f>
        <v>$</v>
      </c>
      <c r="I37" s="17" t="str">
        <f>TEXTEINGABE!GQ89</f>
        <v>$</v>
      </c>
      <c r="J37" s="17" t="str">
        <f>TEXTEINGABE!GR89</f>
        <v>$</v>
      </c>
      <c r="K37" s="17" t="str">
        <f>TEXTEINGABE!GS89</f>
        <v>$</v>
      </c>
      <c r="L37" s="17" t="str">
        <f>TEXTEINGABE!GT89</f>
        <v>$</v>
      </c>
      <c r="M37" s="17" t="str">
        <f>TEXTEINGABE!GU89</f>
        <v>$</v>
      </c>
      <c r="N37" s="17" t="str">
        <f>TEXTEINGABE!GV89</f>
        <v>$</v>
      </c>
      <c r="O37" s="18" t="str">
        <f>TEXTEINGABE!GW89</f>
        <v>$</v>
      </c>
      <c r="P37" s="4"/>
    </row>
    <row r="38" spans="1:16" x14ac:dyDescent="0.55000000000000004">
      <c r="A38" s="16" t="str">
        <f>TEXTEINGABE!GX89</f>
        <v>$</v>
      </c>
      <c r="B38" s="17" t="str">
        <f>TEXTEINGABE!GY89</f>
        <v>$</v>
      </c>
      <c r="C38" s="17" t="str">
        <f>TEXTEINGABE!GZ89</f>
        <v>$</v>
      </c>
      <c r="D38" s="17" t="str">
        <f>TEXTEINGABE!HA89</f>
        <v>$</v>
      </c>
      <c r="E38" s="17" t="str">
        <f>TEXTEINGABE!HB89</f>
        <v>$</v>
      </c>
      <c r="F38" s="17" t="str">
        <f>TEXTEINGABE!HC89</f>
        <v>$</v>
      </c>
      <c r="G38" s="17" t="str">
        <f>TEXTEINGABE!HD89</f>
        <v>$</v>
      </c>
      <c r="H38" s="17" t="str">
        <f>TEXTEINGABE!HE89</f>
        <v>$</v>
      </c>
      <c r="I38" s="17" t="str">
        <f>TEXTEINGABE!HF89</f>
        <v>$</v>
      </c>
      <c r="J38" s="17" t="str">
        <f>TEXTEINGABE!HG89</f>
        <v>$</v>
      </c>
      <c r="K38" s="17" t="str">
        <f>TEXTEINGABE!HH89</f>
        <v>$</v>
      </c>
      <c r="L38" s="17" t="str">
        <f>TEXTEINGABE!HI89</f>
        <v>$</v>
      </c>
      <c r="M38" s="17" t="str">
        <f>TEXTEINGABE!HJ89</f>
        <v>$</v>
      </c>
      <c r="N38" s="17" t="str">
        <f>TEXTEINGABE!HK89</f>
        <v>$</v>
      </c>
      <c r="O38" s="18" t="str">
        <f>TEXTEINGABE!HL89</f>
        <v>$</v>
      </c>
      <c r="P38" s="4"/>
    </row>
    <row r="39" spans="1:16" x14ac:dyDescent="0.55000000000000004">
      <c r="A39" s="16" t="str">
        <f>TEXTEINGABE!HM89</f>
        <v>$</v>
      </c>
      <c r="B39" s="17" t="str">
        <f>TEXTEINGABE!HN89</f>
        <v>$</v>
      </c>
      <c r="C39" s="17" t="str">
        <f>TEXTEINGABE!HO89</f>
        <v>$</v>
      </c>
      <c r="D39" s="17" t="str">
        <f>TEXTEINGABE!HP89</f>
        <v>$</v>
      </c>
      <c r="E39" s="17" t="str">
        <f>TEXTEINGABE!HQ89</f>
        <v>$</v>
      </c>
      <c r="F39" s="17" t="str">
        <f>TEXTEINGABE!HR89</f>
        <v>$</v>
      </c>
      <c r="G39" s="17" t="str">
        <f>TEXTEINGABE!HS89</f>
        <v>$</v>
      </c>
      <c r="H39" s="17" t="str">
        <f>TEXTEINGABE!HT89</f>
        <v>$</v>
      </c>
      <c r="I39" s="17" t="str">
        <f>TEXTEINGABE!HU89</f>
        <v>$</v>
      </c>
      <c r="J39" s="17" t="str">
        <f>TEXTEINGABE!HV89</f>
        <v>$</v>
      </c>
      <c r="K39" s="17" t="str">
        <f>TEXTEINGABE!HW89</f>
        <v>$</v>
      </c>
      <c r="L39" s="17" t="str">
        <f>TEXTEINGABE!HX89</f>
        <v>$</v>
      </c>
      <c r="M39" s="17" t="str">
        <f>TEXTEINGABE!HY89</f>
        <v>$</v>
      </c>
      <c r="N39" s="17" t="str">
        <f>TEXTEINGABE!HZ89</f>
        <v>$</v>
      </c>
      <c r="O39" s="18" t="str">
        <f>TEXTEINGABE!IA89</f>
        <v>$</v>
      </c>
      <c r="P39" s="4"/>
    </row>
    <row r="40" spans="1:16" x14ac:dyDescent="0.55000000000000004">
      <c r="A40" s="16" t="str">
        <f>TEXTEINGABE!IB89</f>
        <v>$</v>
      </c>
      <c r="B40" s="17" t="str">
        <f>TEXTEINGABE!IC89</f>
        <v>$</v>
      </c>
      <c r="C40" s="17" t="str">
        <f>TEXTEINGABE!ID89</f>
        <v>$</v>
      </c>
      <c r="D40" s="17" t="str">
        <f>TEXTEINGABE!IE89</f>
        <v>$</v>
      </c>
      <c r="E40" s="17" t="str">
        <f>TEXTEINGABE!IF89</f>
        <v>$</v>
      </c>
      <c r="F40" s="17" t="str">
        <f>TEXTEINGABE!IG89</f>
        <v>$</v>
      </c>
      <c r="G40" s="17" t="str">
        <f>TEXTEINGABE!IH89</f>
        <v>$</v>
      </c>
      <c r="H40" s="17" t="str">
        <f>TEXTEINGABE!II89</f>
        <v>$</v>
      </c>
      <c r="I40" s="17" t="str">
        <f>TEXTEINGABE!IJ89</f>
        <v>$</v>
      </c>
      <c r="J40" s="17" t="str">
        <f>TEXTEINGABE!IK89</f>
        <v>$</v>
      </c>
      <c r="K40" s="17" t="str">
        <f>TEXTEINGABE!IL89</f>
        <v>$</v>
      </c>
      <c r="L40" s="17" t="str">
        <f>TEXTEINGABE!IM89</f>
        <v>$</v>
      </c>
      <c r="M40" s="17" t="str">
        <f>TEXTEINGABE!IN89</f>
        <v>$</v>
      </c>
      <c r="N40" s="17" t="str">
        <f>TEXTEINGABE!IO89</f>
        <v>$</v>
      </c>
      <c r="O40" s="18" t="str">
        <f>TEXTEINGABE!IP89</f>
        <v>$</v>
      </c>
      <c r="P40" s="4"/>
    </row>
    <row r="41" spans="1:16" x14ac:dyDescent="0.55000000000000004">
      <c r="A41" s="16" t="str">
        <f>TEXTEINGABE!IQ89</f>
        <v>$</v>
      </c>
      <c r="B41" s="17" t="str">
        <f>TEXTEINGABE!IR89</f>
        <v>$</v>
      </c>
      <c r="C41" s="17" t="str">
        <f>TEXTEINGABE!IS89</f>
        <v>$</v>
      </c>
      <c r="D41" s="17" t="str">
        <f>TEXTEINGABE!IT89</f>
        <v>$</v>
      </c>
      <c r="E41" s="17" t="str">
        <f>TEXTEINGABE!IU89</f>
        <v>$</v>
      </c>
      <c r="F41" s="17" t="str">
        <f>TEXTEINGABE!IV89</f>
        <v>$</v>
      </c>
      <c r="G41" s="17" t="str">
        <f>TEXTEINGABE!IW89</f>
        <v>$</v>
      </c>
      <c r="H41" s="17" t="str">
        <f>TEXTEINGABE!IX89</f>
        <v>$</v>
      </c>
      <c r="I41" s="17" t="str">
        <f>TEXTEINGABE!IY89</f>
        <v>$</v>
      </c>
      <c r="J41" s="17" t="str">
        <f>TEXTEINGABE!IZ89</f>
        <v>$</v>
      </c>
      <c r="K41" s="17" t="str">
        <f>TEXTEINGABE!JA89</f>
        <v>$</v>
      </c>
      <c r="L41" s="17" t="str">
        <f>TEXTEINGABE!JB89</f>
        <v>$</v>
      </c>
      <c r="M41" s="17" t="str">
        <f>TEXTEINGABE!JC89</f>
        <v>$</v>
      </c>
      <c r="N41" s="17" t="str">
        <f>TEXTEINGABE!JD89</f>
        <v>$</v>
      </c>
      <c r="O41" s="18" t="str">
        <f>TEXTEINGABE!JE89</f>
        <v>$</v>
      </c>
      <c r="P41" s="4"/>
    </row>
    <row r="42" spans="1:16" x14ac:dyDescent="0.55000000000000004">
      <c r="A42" s="16" t="str">
        <f>TEXTEINGABE!JF89</f>
        <v>$</v>
      </c>
      <c r="B42" s="17" t="str">
        <f>TEXTEINGABE!JG89</f>
        <v>$</v>
      </c>
      <c r="C42" s="17" t="str">
        <f>TEXTEINGABE!JH89</f>
        <v>$</v>
      </c>
      <c r="D42" s="17" t="str">
        <f>TEXTEINGABE!JI89</f>
        <v>$</v>
      </c>
      <c r="E42" s="17" t="str">
        <f>TEXTEINGABE!JJ89</f>
        <v>$</v>
      </c>
      <c r="F42" s="17" t="str">
        <f>TEXTEINGABE!JK89</f>
        <v>$</v>
      </c>
      <c r="G42" s="17" t="str">
        <f>TEXTEINGABE!JL89</f>
        <v>$</v>
      </c>
      <c r="H42" s="17" t="str">
        <f>TEXTEINGABE!JM89</f>
        <v>$</v>
      </c>
      <c r="I42" s="17" t="str">
        <f>TEXTEINGABE!JN89</f>
        <v>$</v>
      </c>
      <c r="J42" s="17" t="str">
        <f>TEXTEINGABE!JO89</f>
        <v>$</v>
      </c>
      <c r="K42" s="17" t="str">
        <f>TEXTEINGABE!JP89</f>
        <v>$</v>
      </c>
      <c r="L42" s="17" t="str">
        <f>TEXTEINGABE!JQ89</f>
        <v>$</v>
      </c>
      <c r="M42" s="17" t="str">
        <f>TEXTEINGABE!JR89</f>
        <v>$</v>
      </c>
      <c r="N42" s="17" t="str">
        <f>TEXTEINGABE!JS89</f>
        <v>$</v>
      </c>
      <c r="O42" s="18" t="str">
        <f>TEXTEINGABE!JT89</f>
        <v>$</v>
      </c>
      <c r="P42" s="4"/>
    </row>
    <row r="43" spans="1:16" x14ac:dyDescent="0.55000000000000004">
      <c r="A43" s="16" t="str">
        <f>TEXTEINGABE!JU89</f>
        <v>$</v>
      </c>
      <c r="B43" s="17" t="str">
        <f>TEXTEINGABE!JV89</f>
        <v>$</v>
      </c>
      <c r="C43" s="17" t="str">
        <f>TEXTEINGABE!JW89</f>
        <v>$</v>
      </c>
      <c r="D43" s="17" t="str">
        <f>TEXTEINGABE!JX89</f>
        <v>$</v>
      </c>
      <c r="E43" s="17" t="str">
        <f>TEXTEINGABE!JY89</f>
        <v>$</v>
      </c>
      <c r="F43" s="17" t="str">
        <f>TEXTEINGABE!JZ89</f>
        <v>$</v>
      </c>
      <c r="G43" s="17" t="str">
        <f>TEXTEINGABE!KA89</f>
        <v>$</v>
      </c>
      <c r="H43" s="17" t="str">
        <f>TEXTEINGABE!KB89</f>
        <v>$</v>
      </c>
      <c r="I43" s="17" t="str">
        <f>TEXTEINGABE!KC89</f>
        <v>$</v>
      </c>
      <c r="J43" s="17" t="str">
        <f>TEXTEINGABE!KD89</f>
        <v>$</v>
      </c>
      <c r="K43" s="17" t="str">
        <f>TEXTEINGABE!KE89</f>
        <v>$</v>
      </c>
      <c r="L43" s="17" t="str">
        <f>TEXTEINGABE!KF89</f>
        <v>$</v>
      </c>
      <c r="M43" s="17" t="str">
        <f>TEXTEINGABE!KG89</f>
        <v>$</v>
      </c>
      <c r="N43" s="17" t="str">
        <f>TEXTEINGABE!KH89</f>
        <v>$</v>
      </c>
      <c r="O43" s="18" t="str">
        <f>TEXTEINGABE!KI89</f>
        <v>$</v>
      </c>
      <c r="P43" s="4"/>
    </row>
    <row r="44" spans="1:16" ht="14.7" thickBot="1" x14ac:dyDescent="0.6">
      <c r="A44" s="19" t="str">
        <f>TEXTEINGABE!KJ89</f>
        <v>$</v>
      </c>
      <c r="B44" s="20" t="str">
        <f>TEXTEINGABE!KK89</f>
        <v>$</v>
      </c>
      <c r="C44" s="20" t="str">
        <f>TEXTEINGABE!KL89</f>
        <v>$</v>
      </c>
      <c r="D44" s="20" t="str">
        <f>TEXTEINGABE!KM89</f>
        <v>$</v>
      </c>
      <c r="E44" s="20" t="str">
        <f>TEXTEINGABE!KN89</f>
        <v>$</v>
      </c>
      <c r="F44" s="20" t="str">
        <f>TEXTEINGABE!KO89</f>
        <v>$</v>
      </c>
      <c r="G44" s="20" t="str">
        <f>TEXTEINGABE!KP89</f>
        <v>$</v>
      </c>
      <c r="H44" s="20" t="str">
        <f>TEXTEINGABE!KQ89</f>
        <v>$</v>
      </c>
      <c r="I44" s="20" t="str">
        <f>TEXTEINGABE!KR89</f>
        <v>$</v>
      </c>
      <c r="J44" s="20" t="str">
        <f>TEXTEINGABE!KS89</f>
        <v>$</v>
      </c>
      <c r="K44" s="20" t="str">
        <f>TEXTEINGABE!KT89</f>
        <v>$</v>
      </c>
      <c r="L44" s="20" t="str">
        <f>TEXTEINGABE!KU89</f>
        <v>$</v>
      </c>
      <c r="M44" s="20" t="str">
        <f>TEXTEINGABE!KV89</f>
        <v>$</v>
      </c>
      <c r="N44" s="20" t="str">
        <f>TEXTEINGABE!KW89</f>
        <v>$</v>
      </c>
      <c r="O44" s="21" t="str">
        <f>TEXTEINGABE!KX89</f>
        <v>$</v>
      </c>
      <c r="P44" s="4"/>
    </row>
    <row r="45" spans="1:16" ht="14.7" thickTop="1" x14ac:dyDescent="0.55000000000000004">
      <c r="A45" s="4"/>
      <c r="B45" s="4"/>
      <c r="C45" s="4"/>
      <c r="D45" s="4"/>
      <c r="E45" s="4"/>
      <c r="F45" s="4"/>
      <c r="G45" s="4"/>
      <c r="H45" s="4"/>
      <c r="I45" s="4"/>
      <c r="J45" s="4"/>
      <c r="K45" s="4"/>
      <c r="L45" s="4"/>
      <c r="M45" s="4"/>
      <c r="N45" s="4"/>
      <c r="O45" s="4"/>
      <c r="P45" s="4"/>
    </row>
  </sheetData>
  <sheetProtection algorithmName="SHA-512" hashValue="tfTUom81vigpHpzFbEQ430miRNgyb0hQL01c3dxbGiwRNwYVEj1PTi0LG2P9spUXWpd0oTIEwnt77Q9EKs55Eg==" saltValue="n+Bazf2/l4aGj489rMpwbA==" spinCount="100000" sheet="1" objects="1" scenarios="1"/>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WORUM ES GEHT</vt:lpstr>
      <vt:lpstr>TEXTEINGABE</vt:lpstr>
      <vt:lpstr>SCHLÜSSEL KOPIEREN + VERSENDEN</vt:lpstr>
      <vt:lpstr>ERHALTENEN SCHLÜSSEL EINFÜGEN</vt:lpstr>
      <vt:lpstr>ENTSCHLÜSSELUNG </vt:lpstr>
      <vt:lpstr>'WORUM ES GEHT'!Druckbereich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Heinz Bangerter</dc:creator>
  <cp:lastModifiedBy>Heinz Bangerter</cp:lastModifiedBy>
  <cp:lastPrinted>2026-02-27T14:06:38Z</cp:lastPrinted>
  <dcterms:created xsi:type="dcterms:W3CDTF">2026-01-12T08:39:54Z</dcterms:created>
  <dcterms:modified xsi:type="dcterms:W3CDTF">2026-02-28T10:19:26Z</dcterms:modified>
</cp:coreProperties>
</file>